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6025" windowHeight="16530" tabRatio="500"/>
  </bookViews>
  <sheets>
    <sheet name="Лист1" sheetId="1" r:id="rId1"/>
    <sheet name="Лист2" sheetId="2" r:id="rId2"/>
    <sheet name="Лист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0" i="1" l="1"/>
  <c r="E40" i="1"/>
  <c r="C40" i="1"/>
  <c r="C28" i="1" l="1"/>
  <c r="C30" i="1"/>
  <c r="C38" i="1"/>
  <c r="E37" i="1"/>
  <c r="D37" i="1"/>
  <c r="C37" i="1"/>
  <c r="E33" i="1"/>
  <c r="D33" i="1"/>
  <c r="C33" i="1"/>
  <c r="E32" i="1"/>
  <c r="D32" i="1"/>
  <c r="C32" i="1"/>
  <c r="E30" i="1"/>
  <c r="D30" i="1"/>
  <c r="E29" i="1"/>
  <c r="D29" i="1"/>
  <c r="C29" i="1"/>
  <c r="E26" i="1"/>
  <c r="D26" i="1"/>
  <c r="C26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</calcChain>
</file>

<file path=xl/sharedStrings.xml><?xml version="1.0" encoding="utf-8"?>
<sst xmlns="http://schemas.openxmlformats.org/spreadsheetml/2006/main" count="60" uniqueCount="58">
  <si>
    <t>Приложение 7</t>
  </si>
  <si>
    <t>к муниципальному правовому акту</t>
  </si>
  <si>
    <t>Партизанского муниципального округа</t>
  </si>
  <si>
    <t>"Приложение 7</t>
  </si>
  <si>
    <t>от 19.12.2024  № 274 - МПА</t>
  </si>
  <si>
    <t>Р А С Х О Д Ы</t>
  </si>
  <si>
    <t>за счет средств субвенций, передаваемых бюджету Партизанского муниципального округа в 2025 году                                                                               и плановом периоде 2026 и 2027 годов</t>
  </si>
  <si>
    <t xml:space="preserve">                          </t>
  </si>
  <si>
    <t>(рублей)</t>
  </si>
  <si>
    <t>№</t>
  </si>
  <si>
    <t>Наименование</t>
  </si>
  <si>
    <t>Сумма 2025 год</t>
  </si>
  <si>
    <t>Сумма 2026 год</t>
  </si>
  <si>
    <t>Сумма 2027 год</t>
  </si>
  <si>
    <t>1.</t>
  </si>
  <si>
    <t>На осуществление полномочий Российской Федерации по государственной регистрации актов гражданского состояния</t>
  </si>
  <si>
    <t>2.</t>
  </si>
  <si>
    <t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</t>
  </si>
  <si>
    <t>3.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</si>
  <si>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</si>
  <si>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4.</t>
  </si>
  <si>
    <t>На осуществление отдельных государственных полномочий по государственному управлению охраной труда</t>
  </si>
  <si>
    <t>5.</t>
  </si>
  <si>
    <t xml:space="preserve">На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
</t>
  </si>
  <si>
    <t>6.</t>
  </si>
  <si>
    <t>На осуществление первичного воинского учета на территориях, где отсутствуют военные комиссариаты</t>
  </si>
  <si>
    <t>7.</t>
  </si>
  <si>
    <t>На осуществление отдельных государственных полномочий по организации и обеспечению оздоровления и отдыха детей Приморского края (за исключением организации отдыха детей в каникулярное время)</t>
  </si>
  <si>
    <t>8.</t>
  </si>
  <si>
    <t>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</si>
  <si>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9.</t>
  </si>
  <si>
    <t>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</si>
  <si>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10.</t>
  </si>
  <si>
    <t>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</si>
  <si>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11.</t>
  </si>
  <si>
    <t>На реализацию государственных полномочий органов опеки и попечительства в отношении несовершеннолетних</t>
  </si>
  <si>
    <t>12.</t>
  </si>
  <si>
    <t>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</si>
  <si>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13.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</si>
  <si>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</si>
  <si>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14.</t>
  </si>
  <si>
    <t>На осуществление государственных полномочий по составлению (изменению) списков кандидатов в присяжные заседатели федеральных судов общей юрисдикции  Российской Федерации</t>
  </si>
  <si>
    <t>15.</t>
  </si>
  <si>
    <t>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</si>
  <si>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16.</t>
  </si>
  <si>
    <t>Единая субвенция  из бюджета субъекта Российской Федерации</t>
  </si>
  <si>
    <t>17.</t>
  </si>
  <si>
    <t xml:space="preserve"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 </t>
  </si>
  <si>
    <t>18.</t>
  </si>
  <si>
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</si>
  <si>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19.</t>
  </si>
  <si>
    <t>На 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</si>
  <si>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20.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</si>
  <si>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</si>
  <si>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Итого</t>
  </si>
  <si>
    <t>21.</t>
  </si>
  <si>
    <t xml:space="preserve">Субвенции бюджетам муниципальных образований Приморского края на реализацию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жилье. </t>
  </si>
  <si>
    <t>От 17.06.2025  № 337 -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</si>
</sst>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Normal="100" workbookViewId="0">
      <selection activeCell="I16" sqref="I16"/>
    </sheetView>
  </sheetViews>
  <sheetFormatPr defaultColWidth="9.140625" defaultRowHeight="12.75" x14ac:dyDescent="0.2"/>
  <cols>
    <col min="1" max="1" width="5.7109375" style="1" customWidth="1"/>
    <col min="2" max="2" width="77" style="1" customWidth="1"/>
    <col min="3" max="5" width="18.7109375" style="1" customWidth="1"/>
    <col min="6" max="16384" width="9.140625" style="1"/>
  </cols>
  <sheetData>
    <row r="1" spans="1:6" ht="15.75" x14ac:dyDescent="0.2">
      <c r="C1" s="2" t="s">
        <v>0</v>
      </c>
    </row>
    <row r="2" spans="1:6" ht="15.75" x14ac:dyDescent="0.2">
      <c r="C2" s="2" t="s">
        <v>1</v>
      </c>
    </row>
    <row r="3" spans="1:6" ht="15.75" x14ac:dyDescent="0.2">
      <c r="C3" s="2" t="s">
        <v>2</v>
      </c>
    </row>
    <row r="4" spans="1:6" ht="15.75" x14ac:dyDescent="0.2">
      <c r="C4" s="2" t="s">
        <v>57</v>
      </c>
    </row>
    <row r="7" spans="1:6" ht="15.75" x14ac:dyDescent="0.25">
      <c r="C7" s="2" t="s">
        <v>3</v>
      </c>
      <c r="D7" s="3"/>
      <c r="E7" s="3"/>
      <c r="F7" s="3"/>
    </row>
    <row r="8" spans="1:6" ht="15.75" x14ac:dyDescent="0.25">
      <c r="C8" s="2" t="s">
        <v>1</v>
      </c>
      <c r="D8" s="3"/>
      <c r="E8" s="3"/>
      <c r="F8" s="3"/>
    </row>
    <row r="9" spans="1:6" ht="15.75" x14ac:dyDescent="0.25">
      <c r="C9" s="2" t="s">
        <v>2</v>
      </c>
      <c r="D9" s="3"/>
      <c r="E9" s="3"/>
      <c r="F9" s="3"/>
    </row>
    <row r="10" spans="1:6" ht="15.75" x14ac:dyDescent="0.25">
      <c r="C10" s="2" t="s">
        <v>4</v>
      </c>
      <c r="D10" s="3"/>
      <c r="E10" s="3"/>
      <c r="F10" s="3"/>
    </row>
    <row r="13" spans="1:6" ht="24" customHeight="1" x14ac:dyDescent="0.2">
      <c r="A13" s="19" t="s">
        <v>5</v>
      </c>
      <c r="B13" s="19"/>
      <c r="C13" s="19"/>
      <c r="D13" s="19"/>
      <c r="E13" s="19"/>
    </row>
    <row r="14" spans="1:6" ht="37.5" customHeight="1" x14ac:dyDescent="0.2">
      <c r="A14" s="19" t="s">
        <v>6</v>
      </c>
      <c r="B14" s="19"/>
      <c r="C14" s="19"/>
      <c r="D14" s="19"/>
      <c r="E14" s="19"/>
    </row>
    <row r="15" spans="1:6" ht="16.5" x14ac:dyDescent="0.25">
      <c r="A15" s="4" t="s">
        <v>7</v>
      </c>
    </row>
    <row r="16" spans="1:6" ht="21" customHeight="1" x14ac:dyDescent="0.2">
      <c r="A16" s="5"/>
      <c r="B16" s="5"/>
      <c r="E16" s="6" t="s">
        <v>8</v>
      </c>
    </row>
    <row r="17" spans="1:5" ht="16.5" x14ac:dyDescent="0.2">
      <c r="A17" s="7" t="s">
        <v>9</v>
      </c>
      <c r="B17" s="8" t="s">
        <v>10</v>
      </c>
      <c r="C17" s="8" t="s">
        <v>11</v>
      </c>
      <c r="D17" s="8" t="s">
        <v>12</v>
      </c>
      <c r="E17" s="8" t="s">
        <v>13</v>
      </c>
    </row>
    <row r="18" spans="1:5" ht="16.5" x14ac:dyDescent="0.2">
      <c r="A18" s="8">
        <v>1</v>
      </c>
      <c r="B18" s="8">
        <v>2</v>
      </c>
      <c r="C18" s="8">
        <v>3</v>
      </c>
      <c r="D18" s="8">
        <v>4</v>
      </c>
      <c r="E18" s="8">
        <v>5</v>
      </c>
    </row>
    <row r="19" spans="1:5" ht="33" x14ac:dyDescent="0.25">
      <c r="A19" s="8" t="s">
        <v>14</v>
      </c>
      <c r="B19" s="9" t="s">
        <v>15</v>
      </c>
      <c r="C19" s="10">
        <f>1512732+642137</f>
        <v>2154869</v>
      </c>
      <c r="D19" s="10">
        <f>1512732+642137</f>
        <v>2154869</v>
      </c>
      <c r="E19" s="10">
        <f>1512732+642137</f>
        <v>2154869</v>
      </c>
    </row>
    <row r="20" spans="1:5" ht="82.5" x14ac:dyDescent="0.25">
      <c r="A20" s="8" t="s">
        <v>16</v>
      </c>
      <c r="B20" s="9" t="s">
        <v>17</v>
      </c>
      <c r="C20" s="10">
        <f>543041075-20886229</f>
        <v>522154846</v>
      </c>
      <c r="D20" s="10">
        <f>615332313-36735892</f>
        <v>578596421</v>
      </c>
      <c r="E20" s="10">
        <f>672468140-50208000</f>
        <v>622260140</v>
      </c>
    </row>
    <row r="21" spans="1:5" ht="66" x14ac:dyDescent="0.25">
      <c r="A21" s="8" t="s">
        <v>18</v>
      </c>
      <c r="B21" s="9" t="s">
        <v>19</v>
      </c>
      <c r="C21" s="10">
        <f>167905069-8527339</f>
        <v>159377730</v>
      </c>
      <c r="D21" s="10">
        <f>189605745-13502423</f>
        <v>176103322</v>
      </c>
      <c r="E21" s="10">
        <f>206823653-17724892</f>
        <v>189098761</v>
      </c>
    </row>
    <row r="22" spans="1:5" ht="33" x14ac:dyDescent="0.25">
      <c r="A22" s="8" t="s">
        <v>20</v>
      </c>
      <c r="B22" s="9" t="s">
        <v>21</v>
      </c>
      <c r="C22" s="10">
        <f>1219463+1486</f>
        <v>1220949</v>
      </c>
      <c r="D22" s="10">
        <f>1265642+5822</f>
        <v>1271464</v>
      </c>
      <c r="E22" s="10">
        <f>1313668+6055</f>
        <v>1319723</v>
      </c>
    </row>
    <row r="23" spans="1:5" ht="73.5" customHeight="1" x14ac:dyDescent="0.25">
      <c r="A23" s="8" t="s">
        <v>22</v>
      </c>
      <c r="B23" s="9" t="s">
        <v>23</v>
      </c>
      <c r="C23" s="10">
        <f>4916124+23865</f>
        <v>4939989</v>
      </c>
      <c r="D23" s="10">
        <f>5113008+23864</f>
        <v>5136872</v>
      </c>
      <c r="E23" s="10">
        <f>5318841+23864</f>
        <v>5342705</v>
      </c>
    </row>
    <row r="24" spans="1:5" ht="33" x14ac:dyDescent="0.25">
      <c r="A24" s="8" t="s">
        <v>24</v>
      </c>
      <c r="B24" s="9" t="s">
        <v>25</v>
      </c>
      <c r="C24" s="10">
        <f>2637416-85112</f>
        <v>2552304</v>
      </c>
      <c r="D24" s="10">
        <f>2887136-96704</f>
        <v>2790432</v>
      </c>
      <c r="E24" s="10">
        <f>2887136+2944</f>
        <v>2890080</v>
      </c>
    </row>
    <row r="25" spans="1:5" ht="49.5" x14ac:dyDescent="0.25">
      <c r="A25" s="8" t="s">
        <v>26</v>
      </c>
      <c r="B25" s="9" t="s">
        <v>27</v>
      </c>
      <c r="C25" s="10">
        <v>8824365.4000000004</v>
      </c>
      <c r="D25" s="10">
        <v>1136142</v>
      </c>
      <c r="E25" s="10">
        <v>1136142</v>
      </c>
    </row>
    <row r="26" spans="1:5" ht="49.5" x14ac:dyDescent="0.25">
      <c r="A26" s="8" t="s">
        <v>28</v>
      </c>
      <c r="B26" s="9" t="s">
        <v>29</v>
      </c>
      <c r="C26" s="10">
        <f>150.17+0.72</f>
        <v>150.88999999999999</v>
      </c>
      <c r="D26" s="10">
        <f>156.17+0.75</f>
        <v>156.91999999999999</v>
      </c>
      <c r="E26" s="10">
        <f>162.42+0.78</f>
        <v>163.19999999999999</v>
      </c>
    </row>
    <row r="27" spans="1:5" ht="49.5" x14ac:dyDescent="0.25">
      <c r="A27" s="8" t="s">
        <v>30</v>
      </c>
      <c r="B27" s="9" t="s">
        <v>31</v>
      </c>
      <c r="C27" s="10">
        <v>6065000</v>
      </c>
      <c r="D27" s="10">
        <v>0</v>
      </c>
      <c r="E27" s="10">
        <v>0</v>
      </c>
    </row>
    <row r="28" spans="1:5" ht="49.5" x14ac:dyDescent="0.25">
      <c r="A28" s="8" t="s">
        <v>32</v>
      </c>
      <c r="B28" s="15" t="s">
        <v>33</v>
      </c>
      <c r="C28" s="16">
        <f>94239814.92-64041909.36+521730</f>
        <v>30719635.560000002</v>
      </c>
      <c r="D28" s="16">
        <v>2288548.92</v>
      </c>
      <c r="E28" s="16">
        <v>2288548.92</v>
      </c>
    </row>
    <row r="29" spans="1:5" ht="33" x14ac:dyDescent="0.25">
      <c r="A29" s="8" t="s">
        <v>34</v>
      </c>
      <c r="B29" s="7" t="s">
        <v>35</v>
      </c>
      <c r="C29" s="10">
        <f>3910705+4730</f>
        <v>3915435</v>
      </c>
      <c r="D29" s="10">
        <f>4057677+18532</f>
        <v>4076209</v>
      </c>
      <c r="E29" s="10">
        <f>4210528+19273</f>
        <v>4229801</v>
      </c>
    </row>
    <row r="30" spans="1:5" ht="49.5" x14ac:dyDescent="0.25">
      <c r="A30" s="8" t="s">
        <v>36</v>
      </c>
      <c r="B30" s="15" t="s">
        <v>37</v>
      </c>
      <c r="C30" s="16">
        <f>31280382.57+85474.37-2920240.26</f>
        <v>28445616.68</v>
      </c>
      <c r="D30" s="16">
        <f>33366836.06-237205.5</f>
        <v>33129630.559999999</v>
      </c>
      <c r="E30" s="16">
        <f>35071503.38-462844.88</f>
        <v>34608658.5</v>
      </c>
    </row>
    <row r="31" spans="1:5" ht="49.5" x14ac:dyDescent="0.25">
      <c r="A31" s="8" t="s">
        <v>38</v>
      </c>
      <c r="B31" s="9" t="s">
        <v>39</v>
      </c>
      <c r="C31" s="10">
        <v>12993100</v>
      </c>
      <c r="D31" s="10">
        <v>12993100</v>
      </c>
      <c r="E31" s="10">
        <v>12993100</v>
      </c>
    </row>
    <row r="32" spans="1:5" ht="49.5" x14ac:dyDescent="0.25">
      <c r="A32" s="8" t="s">
        <v>40</v>
      </c>
      <c r="B32" s="9" t="s">
        <v>41</v>
      </c>
      <c r="C32" s="10">
        <f>25952-9200</f>
        <v>16752</v>
      </c>
      <c r="D32" s="10">
        <f>320758-186233</f>
        <v>134525</v>
      </c>
      <c r="E32" s="10">
        <f>25952-8030</f>
        <v>17922</v>
      </c>
    </row>
    <row r="33" spans="1:5" ht="82.5" x14ac:dyDescent="0.25">
      <c r="A33" s="8" t="s">
        <v>42</v>
      </c>
      <c r="B33" s="9" t="s">
        <v>43</v>
      </c>
      <c r="C33" s="10">
        <f>21414900+1130500</f>
        <v>22545400</v>
      </c>
      <c r="D33" s="10">
        <f>21414900-775200</f>
        <v>20639700</v>
      </c>
      <c r="E33" s="10">
        <f>21414900-1453500</f>
        <v>19961400</v>
      </c>
    </row>
    <row r="34" spans="1:5" ht="27.75" customHeight="1" x14ac:dyDescent="0.25">
      <c r="A34" s="8" t="s">
        <v>44</v>
      </c>
      <c r="B34" s="11" t="s">
        <v>45</v>
      </c>
      <c r="C34" s="10">
        <v>2951610</v>
      </c>
      <c r="D34" s="10">
        <v>3080036</v>
      </c>
      <c r="E34" s="10">
        <v>3203238</v>
      </c>
    </row>
    <row r="35" spans="1:5" ht="49.5" x14ac:dyDescent="0.25">
      <c r="A35" s="8" t="s">
        <v>46</v>
      </c>
      <c r="B35" s="9" t="s">
        <v>47</v>
      </c>
      <c r="C35" s="10">
        <v>4934125.8099999996</v>
      </c>
      <c r="D35" s="10">
        <v>4934125.8099999996</v>
      </c>
      <c r="E35" s="10">
        <v>4934125.8099999996</v>
      </c>
    </row>
    <row r="36" spans="1:5" ht="50.25" customHeight="1" x14ac:dyDescent="0.25">
      <c r="A36" s="7" t="s">
        <v>48</v>
      </c>
      <c r="B36" s="9" t="s">
        <v>49</v>
      </c>
      <c r="C36" s="10">
        <v>3387.08</v>
      </c>
      <c r="D36" s="10">
        <v>3387.08</v>
      </c>
      <c r="E36" s="10">
        <v>3387.08</v>
      </c>
    </row>
    <row r="37" spans="1:5" ht="49.5" x14ac:dyDescent="0.25">
      <c r="A37" s="7" t="s">
        <v>50</v>
      </c>
      <c r="B37" s="12" t="s">
        <v>51</v>
      </c>
      <c r="C37" s="10">
        <f>728078-358922</f>
        <v>369156</v>
      </c>
      <c r="D37" s="10">
        <f>755442-370154</f>
        <v>385288</v>
      </c>
      <c r="E37" s="10">
        <f>783900-383200</f>
        <v>400700</v>
      </c>
    </row>
    <row r="38" spans="1:5" ht="49.5" x14ac:dyDescent="0.25">
      <c r="A38" s="7" t="s">
        <v>52</v>
      </c>
      <c r="B38" s="12" t="s">
        <v>53</v>
      </c>
      <c r="C38" s="13">
        <f>49171800-11309514</f>
        <v>37862286</v>
      </c>
      <c r="D38" s="13">
        <v>49171800</v>
      </c>
      <c r="E38" s="13">
        <v>49171800</v>
      </c>
    </row>
    <row r="39" spans="1:5" ht="132" x14ac:dyDescent="0.25">
      <c r="A39" s="7" t="s">
        <v>55</v>
      </c>
      <c r="B39" s="17" t="s">
        <v>56</v>
      </c>
      <c r="C39" s="18">
        <v>750</v>
      </c>
      <c r="D39" s="18">
        <v>0</v>
      </c>
      <c r="E39" s="18">
        <v>0</v>
      </c>
    </row>
    <row r="40" spans="1:5" ht="25.5" customHeight="1" x14ac:dyDescent="0.25">
      <c r="A40" s="20" t="s">
        <v>54</v>
      </c>
      <c r="B40" s="20"/>
      <c r="C40" s="14">
        <f>SUM(C19:C39)</f>
        <v>852047457.41999984</v>
      </c>
      <c r="D40" s="14">
        <f t="shared" ref="D40:E40" si="0">SUM(D19:D39)</f>
        <v>898026029.28999984</v>
      </c>
      <c r="E40" s="14">
        <f t="shared" si="0"/>
        <v>956015264.50999999</v>
      </c>
    </row>
  </sheetData>
  <mergeCells count="3">
    <mergeCell ref="A13:E13"/>
    <mergeCell ref="A14:E14"/>
    <mergeCell ref="A40:B40"/>
  </mergeCells>
  <pageMargins left="0.39374999999999999" right="0.39374999999999999" top="0.59027777777777801" bottom="0.39374999999999999" header="0.511811023622047" footer="0.51181102362204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2.75" x14ac:dyDescent="0.2"/>
  <sheetData/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user-fin02</cp:lastModifiedBy>
  <cp:revision>3</cp:revision>
  <cp:lastPrinted>2025-06-02T00:16:27Z</cp:lastPrinted>
  <dcterms:created xsi:type="dcterms:W3CDTF">2011-12-13T01:18:00Z</dcterms:created>
  <dcterms:modified xsi:type="dcterms:W3CDTF">2025-06-18T00:34:37Z</dcterms:modified>
  <dc:language>ru-RU</dc:language>
</cp:coreProperties>
</file>