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  <sheet name="Лист2" sheetId="2" state="visible" r:id="rId4"/>
    <sheet name="Лист3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<sst xmlns="http://schemas.openxmlformats.org/spreadsheetml/2006/main" count="58" uniqueCount="56">
  <si>
    <t xml:space="preserve">Приложение 7</t>
  </si>
  <si>
    <t xml:space="preserve">к муниципальному правовому акту</t>
  </si>
  <si>
    <t xml:space="preserve">Партизанского муниципального округа</t>
  </si>
  <si>
    <t xml:space="preserve">От 11.02..2025  № 288 - МПА</t>
  </si>
  <si>
    <t xml:space="preserve">"Приложение 7</t>
  </si>
  <si>
    <t xml:space="preserve">от 19.12.2024  № 274 - МПА</t>
  </si>
  <si>
    <t xml:space="preserve">Р А С Х О Д Ы</t>
  </si>
  <si>
    <t xml:space="preserve">за счет средств субвенций, передаваемых бюджету Партизанского муниципального округа в 2025 году                                                                               и плановом периоде 2026 и 2027 годов</t>
  </si>
  <si>
    <t xml:space="preserve">                          </t>
  </si>
  <si>
    <t xml:space="preserve">(рублей)</t>
  </si>
  <si>
    <t xml:space="preserve">№</t>
  </si>
  <si>
    <t xml:space="preserve">Наименование</t>
  </si>
  <si>
    <t xml:space="preserve">Сумма 2025 год</t>
  </si>
  <si>
    <t xml:space="preserve">Сумма 2026 год</t>
  </si>
  <si>
    <t xml:space="preserve">Сумма 2027 год</t>
  </si>
  <si>
    <t xml:space="preserve">1.</t>
  </si>
  <si>
    <t xml:space="preserve">На осуществление полномочий Российской Федерации по государственной регистрации актов гражданского состояния</t>
  </si>
  <si>
    <t xml:space="preserve">2.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</si>
  <si>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</t>
  </si>
  <si>
    <t xml:space="preserve">3.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</si>
  <si>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</si>
  <si>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4.</t>
  </si>
  <si>
    <t xml:space="preserve">На осуществление отдельных государственных полномочий по государственному управлению охраной труда</t>
  </si>
  <si>
    <t xml:space="preserve">5.</t>
  </si>
  <si>
    <t xml:space="preserve">На выплаты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
</t>
  </si>
  <si>
    <t xml:space="preserve">6.</t>
  </si>
  <si>
    <t xml:space="preserve">На осуществление первичного воинского учета на территориях, где отсутствуют военные комиссариаты</t>
  </si>
  <si>
    <t xml:space="preserve">7.</t>
  </si>
  <si>
    <t xml:space="preserve">На осуществление отдельных государственных полномочий по организации и обеспечению оздоровления и отдыха детей Приморского края (за исключением организации отдыха детей в каникулярное время)</t>
  </si>
  <si>
    <t xml:space="preserve">8.</t>
  </si>
  <si>
    <t xml:space="preserve">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</si>
  <si>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9.</t>
  </si>
  <si>
    <t xml:space="preserve">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</si>
  <si>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10.</t>
  </si>
  <si>
    <t xml:space="preserve">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</si>
  <si>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11.</t>
  </si>
  <si>
    <t xml:space="preserve">На реализацию государственных полномочий органов опеки и попечительства в отношении несовершеннолетних</t>
  </si>
  <si>
    <t xml:space="preserve">12.</t>
  </si>
  <si>
    <t xml:space="preserve">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</si>
  <si>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13.</t>
  </si>
  <si>
    <t xml:space="preserve">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</si>
  <si>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14.</t>
  </si>
  <si>
    <t xml:space="preserve">На осуществление государственных полномочий по составлению (изменению) списков кандидатов в присяжные заседатели федеральных судов общей юрисдикции  Российской Федерации</t>
  </si>
  <si>
    <t xml:space="preserve">15.</t>
  </si>
  <si>
    <t xml:space="preserve">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</si>
  <si>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16.</t>
  </si>
  <si>
    <t xml:space="preserve">Единая субвенция  из бюджета субъекта Российской Федерации</t>
  </si>
  <si>
    <t xml:space="preserve">17.</t>
  </si>
  <si>
    <t xml:space="preserve">На осуществление отдельных государственных полномочий Приморского края по организации мероприятий при осуществлении деятельности по обращению с животными без владельцев </t>
  </si>
  <si>
    <t xml:space="preserve">18.</t>
  </si>
  <si>
    <t xml:space="preserve">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</si>
  <si>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19.</t>
  </si>
  <si>
    <t xml:space="preserve">На осуществление органами местного самоуправления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</si>
  <si>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20.</t>
  </si>
  <si>
    <t xml:space="preserve"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</si>
  <si>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Итого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</si>
</sst>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0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3" tint="0.7999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9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39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B9" activeCellId="0" sqref="B9"/>
    </sheetView>
  </sheetViews>
  <sheetFormatPr defaultColWidth="9.1484375" defaultRowHeight="12.75" zeroHeight="false" outlineLevelRow="0" outlineLevelCol="0"/>
  <cols>
    <col collapsed="false" customWidth="true" hidden="false" outlineLevel="0" max="1" min="1" style="0" width="5.71"/>
    <col collapsed="false" customWidth="true" hidden="false" outlineLevel="0" max="2" min="2" style="0" width="77"/>
    <col collapsed="false" customWidth="true" hidden="false" outlineLevel="0" max="5" min="3" style="0" width="18.71"/>
  </cols>
  <sheetData>
    <row r="1" customFormat="false" ht="15.75" hidden="false" customHeight="false" outlineLevel="0" collapsed="false">
      <c r="C1" s="1" t="s">
        <v>0</v>
      </c>
    </row>
    <row r="2" customFormat="false" ht="15.75" hidden="false" customHeight="false" outlineLevel="0" collapsed="false">
      <c r="C2" s="1" t="s">
        <v>1</v>
      </c>
    </row>
    <row r="3" customFormat="false" ht="15.75" hidden="false" customHeight="false" outlineLevel="0" collapsed="false">
      <c r="C3" s="1" t="s">
        <v>2</v>
      </c>
    </row>
    <row r="4" customFormat="false" ht="15.75" hidden="false" customHeight="false" outlineLevel="0" collapsed="false">
      <c r="C4" s="1" t="s">
        <v>3</v>
      </c>
    </row>
    <row r="7" customFormat="false" ht="15.75" hidden="false" customHeight="false" outlineLevel="0" collapsed="false">
      <c r="C7" s="1" t="s">
        <v>4</v>
      </c>
      <c r="D7" s="2"/>
      <c r="E7" s="2"/>
      <c r="F7" s="2"/>
    </row>
    <row r="8" customFormat="false" ht="15.75" hidden="false" customHeight="false" outlineLevel="0" collapsed="false">
      <c r="C8" s="1" t="s">
        <v>1</v>
      </c>
      <c r="D8" s="2"/>
      <c r="E8" s="2"/>
      <c r="F8" s="2"/>
    </row>
    <row r="9" customFormat="false" ht="15.75" hidden="false" customHeight="false" outlineLevel="0" collapsed="false">
      <c r="C9" s="1" t="s">
        <v>2</v>
      </c>
      <c r="D9" s="2"/>
      <c r="E9" s="2"/>
      <c r="F9" s="2"/>
    </row>
    <row r="10" customFormat="false" ht="15.75" hidden="false" customHeight="false" outlineLevel="0" collapsed="false">
      <c r="C10" s="1" t="s">
        <v>5</v>
      </c>
      <c r="D10" s="2"/>
      <c r="E10" s="2"/>
      <c r="F10" s="2"/>
    </row>
    <row r="13" customFormat="false" ht="24" hidden="false" customHeight="true" outlineLevel="0" collapsed="false">
      <c r="A13" s="3" t="s">
        <v>6</v>
      </c>
      <c r="B13" s="3"/>
      <c r="C13" s="3"/>
      <c r="D13" s="3"/>
      <c r="E13" s="3"/>
    </row>
    <row r="14" customFormat="false" ht="37.5" hidden="false" customHeight="true" outlineLevel="0" collapsed="false">
      <c r="A14" s="3" t="s">
        <v>7</v>
      </c>
      <c r="B14" s="3"/>
      <c r="C14" s="3"/>
      <c r="D14" s="3"/>
      <c r="E14" s="3"/>
    </row>
    <row r="15" customFormat="false" ht="16.5" hidden="false" customHeight="false" outlineLevel="0" collapsed="false">
      <c r="A15" s="4" t="s">
        <v>8</v>
      </c>
    </row>
    <row r="16" customFormat="false" ht="21" hidden="false" customHeight="true" outlineLevel="0" collapsed="false">
      <c r="A16" s="5"/>
      <c r="B16" s="5"/>
      <c r="E16" s="6" t="s">
        <v>9</v>
      </c>
    </row>
    <row r="17" customFormat="false" ht="16.5" hidden="false" customHeight="false" outlineLevel="0" collapsed="false">
      <c r="A17" s="7" t="s">
        <v>10</v>
      </c>
      <c r="B17" s="8" t="s">
        <v>11</v>
      </c>
      <c r="C17" s="8" t="s">
        <v>12</v>
      </c>
      <c r="D17" s="8" t="s">
        <v>13</v>
      </c>
      <c r="E17" s="8" t="s">
        <v>14</v>
      </c>
    </row>
    <row r="18" customFormat="false" ht="16.5" hidden="false" customHeight="false" outlineLevel="0" collapsed="false">
      <c r="A18" s="8" t="n">
        <v>1</v>
      </c>
      <c r="B18" s="8" t="n">
        <v>2</v>
      </c>
      <c r="C18" s="8" t="n">
        <v>3</v>
      </c>
      <c r="D18" s="8" t="n">
        <v>4</v>
      </c>
      <c r="E18" s="8" t="n">
        <v>5</v>
      </c>
    </row>
    <row r="19" customFormat="false" ht="33" hidden="false" customHeight="false" outlineLevel="0" collapsed="false">
      <c r="A19" s="9" t="s">
        <v>15</v>
      </c>
      <c r="B19" s="10" t="s">
        <v>16</v>
      </c>
      <c r="C19" s="11" t="n">
        <f aca="false">1512732+642137</f>
        <v>2154869</v>
      </c>
      <c r="D19" s="11" t="n">
        <f aca="false">1512732+642137</f>
        <v>2154869</v>
      </c>
      <c r="E19" s="11" t="n">
        <f aca="false">1512732+642137</f>
        <v>2154869</v>
      </c>
    </row>
    <row r="20" customFormat="false" ht="82.5" hidden="false" customHeight="false" outlineLevel="0" collapsed="false">
      <c r="A20" s="9" t="s">
        <v>17</v>
      </c>
      <c r="B20" s="10" t="s">
        <v>18</v>
      </c>
      <c r="C20" s="11" t="n">
        <f aca="false">543041075-20886229</f>
        <v>522154846</v>
      </c>
      <c r="D20" s="11" t="n">
        <f aca="false">615332313-36735892</f>
        <v>578596421</v>
      </c>
      <c r="E20" s="11" t="n">
        <f aca="false">672468140-50208000</f>
        <v>622260140</v>
      </c>
    </row>
    <row r="21" customFormat="false" ht="66" hidden="false" customHeight="false" outlineLevel="0" collapsed="false">
      <c r="A21" s="9" t="s">
        <v>19</v>
      </c>
      <c r="B21" s="10" t="s">
        <v>20</v>
      </c>
      <c r="C21" s="11" t="n">
        <f aca="false">167905069-8527339</f>
        <v>159377730</v>
      </c>
      <c r="D21" s="11" t="n">
        <f aca="false">189605745-13502423</f>
        <v>176103322</v>
      </c>
      <c r="E21" s="11" t="n">
        <f aca="false">206823653-17724892</f>
        <v>189098761</v>
      </c>
    </row>
    <row r="22" customFormat="false" ht="33" hidden="false" customHeight="false" outlineLevel="0" collapsed="false">
      <c r="A22" s="9" t="s">
        <v>21</v>
      </c>
      <c r="B22" s="10" t="s">
        <v>22</v>
      </c>
      <c r="C22" s="11" t="n">
        <f aca="false">1219463+1486</f>
        <v>1220949</v>
      </c>
      <c r="D22" s="11" t="n">
        <f aca="false">1265642+5822</f>
        <v>1271464</v>
      </c>
      <c r="E22" s="11" t="n">
        <f aca="false">1313668+6055</f>
        <v>1319723</v>
      </c>
    </row>
    <row r="23" customFormat="false" ht="73.5" hidden="false" customHeight="true" outlineLevel="0" collapsed="false">
      <c r="A23" s="9" t="s">
        <v>23</v>
      </c>
      <c r="B23" s="10" t="s">
        <v>24</v>
      </c>
      <c r="C23" s="11" t="n">
        <f aca="false">4916124+23865</f>
        <v>4939989</v>
      </c>
      <c r="D23" s="11" t="n">
        <f aca="false">5113008+23864</f>
        <v>5136872</v>
      </c>
      <c r="E23" s="11" t="n">
        <f aca="false">5318841+23864</f>
        <v>5342705</v>
      </c>
    </row>
    <row r="24" customFormat="false" ht="33" hidden="false" customHeight="false" outlineLevel="0" collapsed="false">
      <c r="A24" s="9" t="s">
        <v>25</v>
      </c>
      <c r="B24" s="10" t="s">
        <v>26</v>
      </c>
      <c r="C24" s="11" t="n">
        <f aca="false">2637416-85112</f>
        <v>2552304</v>
      </c>
      <c r="D24" s="11" t="n">
        <f aca="false">2887136-96704</f>
        <v>2790432</v>
      </c>
      <c r="E24" s="11" t="n">
        <f aca="false">2887136+2944</f>
        <v>2890080</v>
      </c>
    </row>
    <row r="25" customFormat="false" ht="49.5" hidden="false" customHeight="false" outlineLevel="0" collapsed="false">
      <c r="A25" s="8" t="s">
        <v>27</v>
      </c>
      <c r="B25" s="12" t="s">
        <v>28</v>
      </c>
      <c r="C25" s="13" t="n">
        <v>8824365.4</v>
      </c>
      <c r="D25" s="13" t="n">
        <v>1136142</v>
      </c>
      <c r="E25" s="13" t="n">
        <v>1136142</v>
      </c>
    </row>
    <row r="26" customFormat="false" ht="49.5" hidden="false" customHeight="false" outlineLevel="0" collapsed="false">
      <c r="A26" s="9" t="s">
        <v>29</v>
      </c>
      <c r="B26" s="10" t="s">
        <v>30</v>
      </c>
      <c r="C26" s="11" t="n">
        <f aca="false">150.17+0.72</f>
        <v>150.89</v>
      </c>
      <c r="D26" s="11" t="n">
        <f aca="false">156.17+0.75</f>
        <v>156.92</v>
      </c>
      <c r="E26" s="11" t="n">
        <f aca="false">162.42+0.78</f>
        <v>163.2</v>
      </c>
    </row>
    <row r="27" customFormat="false" ht="49.5" hidden="false" customHeight="false" outlineLevel="0" collapsed="false">
      <c r="A27" s="8" t="s">
        <v>31</v>
      </c>
      <c r="B27" s="12" t="s">
        <v>32</v>
      </c>
      <c r="C27" s="13" t="n">
        <v>6065000</v>
      </c>
      <c r="D27" s="13" t="n">
        <v>0</v>
      </c>
      <c r="E27" s="13" t="n">
        <v>0</v>
      </c>
    </row>
    <row r="28" customFormat="false" ht="49.5" hidden="false" customHeight="false" outlineLevel="0" collapsed="false">
      <c r="A28" s="9" t="s">
        <v>33</v>
      </c>
      <c r="B28" s="10" t="s">
        <v>34</v>
      </c>
      <c r="C28" s="11" t="n">
        <f aca="false">94239814.92-64041909.36</f>
        <v>30197905.56</v>
      </c>
      <c r="D28" s="11" t="n">
        <v>2288548.92</v>
      </c>
      <c r="E28" s="11" t="n">
        <v>2288548.92</v>
      </c>
    </row>
    <row r="29" customFormat="false" ht="33" hidden="false" customHeight="false" outlineLevel="0" collapsed="false">
      <c r="A29" s="9" t="s">
        <v>35</v>
      </c>
      <c r="B29" s="14" t="s">
        <v>36</v>
      </c>
      <c r="C29" s="11" t="n">
        <f aca="false">3910705+4730</f>
        <v>3915435</v>
      </c>
      <c r="D29" s="11" t="n">
        <f aca="false">4057677+18532</f>
        <v>4076209</v>
      </c>
      <c r="E29" s="11" t="n">
        <f aca="false">4210528+19273</f>
        <v>4229801</v>
      </c>
    </row>
    <row r="30" customFormat="false" ht="49.5" hidden="false" customHeight="false" outlineLevel="0" collapsed="false">
      <c r="A30" s="9" t="s">
        <v>37</v>
      </c>
      <c r="B30" s="10" t="s">
        <v>38</v>
      </c>
      <c r="C30" s="11" t="n">
        <f aca="false">31280382.57+85474.37</f>
        <v>31365856.94</v>
      </c>
      <c r="D30" s="11" t="n">
        <f aca="false">33366836.06-237205.5</f>
        <v>33129630.56</v>
      </c>
      <c r="E30" s="11" t="n">
        <f aca="false">35071503.38-462844.88</f>
        <v>34608658.5</v>
      </c>
    </row>
    <row r="31" customFormat="false" ht="49.5" hidden="false" customHeight="false" outlineLevel="0" collapsed="false">
      <c r="A31" s="8" t="s">
        <v>39</v>
      </c>
      <c r="B31" s="12" t="s">
        <v>40</v>
      </c>
      <c r="C31" s="13" t="n">
        <v>12993100</v>
      </c>
      <c r="D31" s="13" t="n">
        <v>12993100</v>
      </c>
      <c r="E31" s="13" t="n">
        <v>12993100</v>
      </c>
    </row>
    <row r="32" customFormat="false" ht="49.5" hidden="false" customHeight="false" outlineLevel="0" collapsed="false">
      <c r="A32" s="9" t="s">
        <v>41</v>
      </c>
      <c r="B32" s="10" t="s">
        <v>42</v>
      </c>
      <c r="C32" s="11" t="n">
        <f aca="false">25952-9200</f>
        <v>16752</v>
      </c>
      <c r="D32" s="11" t="n">
        <f aca="false">320758-186233</f>
        <v>134525</v>
      </c>
      <c r="E32" s="11" t="n">
        <f aca="false">25952-8030</f>
        <v>17922</v>
      </c>
    </row>
    <row r="33" customFormat="false" ht="82.5" hidden="false" customHeight="false" outlineLevel="0" collapsed="false">
      <c r="A33" s="8" t="s">
        <v>43</v>
      </c>
      <c r="B33" s="10" t="s">
        <v>44</v>
      </c>
      <c r="C33" s="11" t="n">
        <f aca="false">21414900+1130500</f>
        <v>22545400</v>
      </c>
      <c r="D33" s="11" t="n">
        <f aca="false">21414900-775200</f>
        <v>20639700</v>
      </c>
      <c r="E33" s="11" t="n">
        <f aca="false">21414900-1453500</f>
        <v>19961400</v>
      </c>
    </row>
    <row r="34" customFormat="false" ht="27.75" hidden="false" customHeight="true" outlineLevel="0" collapsed="false">
      <c r="A34" s="8" t="s">
        <v>45</v>
      </c>
      <c r="B34" s="15" t="s">
        <v>46</v>
      </c>
      <c r="C34" s="13" t="n">
        <v>2951610</v>
      </c>
      <c r="D34" s="13" t="n">
        <v>3080036</v>
      </c>
      <c r="E34" s="13" t="n">
        <v>3203238</v>
      </c>
    </row>
    <row r="35" customFormat="false" ht="49.5" hidden="false" customHeight="false" outlineLevel="0" collapsed="false">
      <c r="A35" s="8" t="s">
        <v>47</v>
      </c>
      <c r="B35" s="12" t="s">
        <v>48</v>
      </c>
      <c r="C35" s="13" t="n">
        <v>4934125.81</v>
      </c>
      <c r="D35" s="13" t="n">
        <v>4934125.81</v>
      </c>
      <c r="E35" s="13" t="n">
        <v>4934125.81</v>
      </c>
    </row>
    <row r="36" customFormat="false" ht="50.25" hidden="false" customHeight="true" outlineLevel="0" collapsed="false">
      <c r="A36" s="7" t="s">
        <v>49</v>
      </c>
      <c r="B36" s="12" t="s">
        <v>50</v>
      </c>
      <c r="C36" s="13" t="n">
        <v>3387.08</v>
      </c>
      <c r="D36" s="13" t="n">
        <v>3387.08</v>
      </c>
      <c r="E36" s="13" t="n">
        <v>3387.08</v>
      </c>
    </row>
    <row r="37" customFormat="false" ht="49.5" hidden="false" customHeight="false" outlineLevel="0" collapsed="false">
      <c r="A37" s="14" t="s">
        <v>51</v>
      </c>
      <c r="B37" s="16" t="s">
        <v>52</v>
      </c>
      <c r="C37" s="11" t="n">
        <f aca="false">728078-358922</f>
        <v>369156</v>
      </c>
      <c r="D37" s="11" t="n">
        <f aca="false">755442-370154</f>
        <v>385288</v>
      </c>
      <c r="E37" s="11" t="n">
        <f aca="false">783900-383200</f>
        <v>400700</v>
      </c>
    </row>
    <row r="38" customFormat="false" ht="49.5" hidden="false" customHeight="false" outlineLevel="0" collapsed="false">
      <c r="A38" s="14" t="s">
        <v>53</v>
      </c>
      <c r="B38" s="16" t="s">
        <v>54</v>
      </c>
      <c r="C38" s="17" t="n">
        <f aca="false">49171800-11309514</f>
        <v>37862286</v>
      </c>
      <c r="D38" s="18" t="n">
        <v>49171800</v>
      </c>
      <c r="E38" s="18" t="n">
        <v>49171800</v>
      </c>
    </row>
    <row r="39" customFormat="false" ht="25.5" hidden="false" customHeight="true" outlineLevel="0" collapsed="false">
      <c r="A39" s="19" t="s">
        <v>55</v>
      </c>
      <c r="B39" s="19"/>
      <c r="C39" s="20" t="n">
        <f aca="false">SUM(C19:C38)</f>
        <v>854445217.68</v>
      </c>
      <c r="D39" s="20" t="n">
        <f aca="false">SUM(D19:D38)</f>
        <v>898026029.29</v>
      </c>
      <c r="E39" s="20" t="n">
        <f aca="false">SUM(E19:E38)</f>
        <v>956015264.51</v>
      </c>
    </row>
  </sheetData>
  <mergeCells count="3">
    <mergeCell ref="A13:E13"/>
    <mergeCell ref="A14:E14"/>
    <mergeCell ref="A39:B39"/>
  </mergeCells>
  <printOptions headings="false" gridLines="false" gridLinesSet="true" horizontalCentered="false" verticalCentered="false"/>
  <pageMargins left="0.39375" right="0.39375" top="0.590277777777778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1484375" defaultRowHeight="12.75" zeroHeight="false" outlineLevelRow="0" outlineLevelCol="0"/>
  <sheetData/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1484375" defaultRowHeight="12.75" zeroHeight="false" outlineLevelRow="0" outlineLevelCol="0"/>
  <sheetData/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LibreOffice/7.6.7.2$Linux_X86_64 LibreOffice_project/60$Build-2</Application>
  <AppVersion>15.0000</AppVersion>
  <Company>MoBIL GROUP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2011-12-13T01:18:00Z</dcterms:created>
  <dc:creator>Admin</dc:creator>
  <dc:description/>
  <dc:language>ru-RU</dc:language>
  <cp:lastModifiedBy/>
  <cp:lastPrinted>2025-02-05T08:33:28Z</cp:lastPrinted>
  <dcterms:modified xsi:type="dcterms:W3CDTF">2025-02-11T12:53:47Z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