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definedNames>
    <definedName function="false" hidden="false" localSheetId="0" name="_xlnm.Print_Area" vbProcedure="false">Лист1!$A$7:$E$185</definedName>
    <definedName function="false" hidden="false" localSheetId="0" name="_xlnm.Print_Titles" vbProcedure="false">Лист1!$19:$19</definedName>
    <definedName function="false" hidden="true" localSheetId="0" name="_xlnm._FilterDatabase" vbProcedure="false">Лист1!$A$19:$C$185</definedName>
    <definedName function="false" hidden="false" localSheetId="0" name="OLE_LINK3" vbProcedure="false">Лист1!$A$13</definedName>
    <definedName function="false" hidden="false" localSheetId="0" name="OLE_LINK4" vbProcedure="false">лист1!#REF!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<sst xmlns="http://schemas.openxmlformats.org/spreadsheetml/2006/main" count="325" uniqueCount="320">
  <si>
    <t xml:space="preserve">Приложение 2 </t>
  </si>
  <si>
    <t xml:space="preserve">к муниципальному правовому акту</t>
  </si>
  <si>
    <t xml:space="preserve">Партизанского муниципального округа</t>
  </si>
  <si>
    <t xml:space="preserve">От 11.02.2025  № 288 - МПА</t>
  </si>
  <si>
    <t xml:space="preserve">"Приложение 2 </t>
  </si>
  <si>
    <t xml:space="preserve"> </t>
  </si>
  <si>
    <t xml:space="preserve">от 19.12.2024  № 274 - МПА</t>
  </si>
  <si>
    <t xml:space="preserve">Объемы</t>
  </si>
  <si>
    <t xml:space="preserve"> доходов бюджета муниципального округа на 2025 год и плановый период 2026 и 2027 годов</t>
  </si>
  <si>
    <t xml:space="preserve">                                                                                    </t>
  </si>
  <si>
    <t xml:space="preserve">(рублей)</t>
  </si>
  <si>
    <t xml:space="preserve">Код бюджетной классификации Российской Федерации</t>
  </si>
  <si>
    <t xml:space="preserve">Наименование </t>
  </si>
  <si>
    <t xml:space="preserve">Объемы доходов</t>
  </si>
  <si>
    <t xml:space="preserve">2025</t>
  </si>
  <si>
    <t xml:space="preserve">2026</t>
  </si>
  <si>
    <t xml:space="preserve">2027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</si>
  <si>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</si>
  <si>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</si>
  <si>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</si>
  <si>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</si>
  <si>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</si>
  <si>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</si>
  <si>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</si>
  <si>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</si>
  <si>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</si>
  <si>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</si>
  <si>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</si>
  <si>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</si>
  <si>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</si>
  <si>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</si>
  <si>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1 01 02150 01 0000 110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</si>
  <si>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</si>
  <si>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</si>
  <si>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</si>
  <si>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</si>
  <si>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</si>
  <si>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</si>
  <si>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</si>
  <si>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</si>
  <si>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</si>
  <si>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</si>
  <si>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</si>
  <si>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</si>
  <si>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</si>
  <si>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</si>
  <si>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</si>
  <si>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</si>
  <si>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</si>
  <si>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</si>
  <si>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</si>
  <si>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</si>
  <si>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</si>
  <si>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</si>
  <si>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</si>
  <si>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</si>
  <si>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</si>
  <si>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1 05 01010 01 0000 110</t>
  </si>
  <si>
    <t xml:space="preserve">Налог, взимаемый с налогоплательщиков, выбравших в качестве объекта налогообложения доходы</t>
  </si>
  <si>
    <t xml:space="preserve">1 05 01011 01 0000 110
</t>
  </si>
  <si>
    <t xml:space="preserve"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</si>
  <si>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</si>
  <si>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</si>
  <si>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</si>
  <si>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</si>
  <si>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</si>
  <si>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</si>
  <si>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</si>
  <si>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</si>
  <si>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</si>
  <si>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</si>
  <si>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</si>
  <si>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</si>
  <si>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</si>
  <si>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</si>
  <si>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</si>
  <si>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</si>
  <si>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</si>
  <si>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</si>
  <si>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</si>
  <si>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</si>
  <si>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</si>
  <si>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</si>
  <si>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1 06 06040 00 0000 110</t>
  </si>
  <si>
    <t xml:space="preserve">Земельный налог с физических лиц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</si>
  <si>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</si>
  <si>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</si>
  <si>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</si>
  <si>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</si>
  <si>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</si>
  <si>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</si>
  <si>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</si>
  <si>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</si>
  <si>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</si>
  <si>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</si>
  <si>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</si>
  <si>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</si>
  <si>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</t>
  </si>
  <si>
    <t xml:space="preserve">Доходы, получаемые в виде арендой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</si>
  <si>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</si>
  <si>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</si>
  <si>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</si>
  <si>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 автономных учреждений)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</si>
  <si>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</si>
  <si>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</si>
  <si>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</si>
  <si>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</si>
  <si>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</si>
  <si>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</si>
  <si>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</si>
  <si>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</si>
  <si>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</si>
  <si>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</si>
  <si>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</si>
  <si>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</si>
  <si>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</si>
  <si>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 </t>
  </si>
  <si>
    <t xml:space="preserve">1 12 01000 01 0000 120</t>
  </si>
  <si>
    <t xml:space="preserve">Плата за негативное воздействие на окружающую среду</t>
  </si>
  <si>
    <t xml:space="preserve">1 12 01010 01 0000 120</t>
  </si>
  <si>
    <t xml:space="preserve">Плата за выбросы загрязняющих веществ в атмосферный воздух стационарными объектами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</si>
  <si>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</si>
  <si>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</si>
  <si>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</si>
  <si>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</si>
  <si>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1 12 01042 01 0000 120</t>
  </si>
  <si>
    <t xml:space="preserve">Плата за размещение твердых коммунальных отходов</t>
  </si>
  <si>
    <t xml:space="preserve">1 13 00000 00 0000 000</t>
  </si>
  <si>
    <t xml:space="preserve">ДОХОДЫ ОТ ОКАЗАНИЯ ПЛАТНЫХ УСЛУГ И КОМПЕНСАЦИИ ЗАТРАТ ГОСУДАРСТВА</t>
  </si>
  <si>
    <t xml:space="preserve">1 13 01000 00 0000 130</t>
  </si>
  <si>
    <t xml:space="preserve">Доходы от оказания платных услуг (работ)</t>
  </si>
  <si>
    <t xml:space="preserve">1 13 01990 00 0000 130</t>
  </si>
  <si>
    <t xml:space="preserve">Прочие доходы от оказания платных услуг (работ)</t>
  </si>
  <si>
    <t xml:space="preserve">1 13 01994 14 0000 130</t>
  </si>
  <si>
    <t xml:space="preserve">Прочие доходы от оказания платных услуг (работ) получателями средств бюджетов муниципальных округов</t>
  </si>
  <si>
    <t xml:space="preserve">1 13 02000 00 0000 130</t>
  </si>
  <si>
    <t xml:space="preserve">Доходы от компенсации затрат государства</t>
  </si>
  <si>
    <t xml:space="preserve">1 13 02990 00 0000 130</t>
  </si>
  <si>
    <t xml:space="preserve">Прочие доходы от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</si>
  <si>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</si>
  <si>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</si>
  <si>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</si>
  <si>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</si>
  <si>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</si>
  <si>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</si>
  <si>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1 14 06010 00 0000 430</t>
  </si>
  <si>
    <t xml:space="preserve">Доходы от продажи земельных участков, государственная собственность на которые не разграничена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</si>
  <si>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</si>
  <si>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</si>
  <si>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1 16 00000 00 0000 000</t>
  </si>
  <si>
    <t xml:space="preserve">ШТРАФЫ, САНКЦИИ, ВОЗМЕЩЕНИЕ УЩЕРБА</t>
  </si>
  <si>
    <t xml:space="preserve">1 16 01000 01 0000 140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</si>
  <si>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</si>
  <si>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</si>
  <si>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</si>
  <si>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</si>
  <si>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</si>
  <si>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1 16 01080 01 0000 140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</si>
  <si>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</si>
  <si>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</si>
  <si>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</si>
  <si>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</si>
  <si>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</si>
  <si>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</si>
  <si>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</si>
  <si>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</si>
  <si>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</si>
  <si>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</si>
  <si>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</si>
  <si>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1 16 01200 01 0000 140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</si>
  <si>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</si>
  <si>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</si>
  <si>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</si>
  <si>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</si>
  <si>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</si>
  <si>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</si>
  <si>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</si>
  <si>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1 16 07000 00 0000 140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</si>
  <si>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</si>
  <si>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</si>
  <si>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</si>
  <si>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1 16 07090 14 0000 140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</si>
  <si>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</si>
  <si>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1 16 10000 00 0000 140</t>
  </si>
  <si>
    <t xml:space="preserve">Платежи в целях возмещения причиненного ущерба (убытков)</t>
  </si>
  <si>
    <t xml:space="preserve">1 16 10030 14 0000 140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</si>
  <si>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</si>
  <si>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1 16 10032 14 0000 140</t>
  </si>
  <si>
    <t xml:space="preserve"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</si>
  <si>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1 16 11000 01 0000 140</t>
  </si>
  <si>
    <t xml:space="preserve">Платежи, уплачиваемые в целях возмещения вреда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</si>
  <si>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</si>
  <si>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</si>
  <si>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1 17 00000 00 0000 000</t>
  </si>
  <si>
    <t xml:space="preserve">ПРОЧИЕ НЕНАЛОГОВЫЕ ДОХОДЫ</t>
  </si>
  <si>
    <t xml:space="preserve">1 17 05000 00 0000 180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</si>
  <si>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</si>
  <si>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</si>
  <si>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</si>
  <si>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 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</si>
  <si>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</si>
  <si>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</si>
  <si>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</si>
  <si>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</si>
  <si>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</si>
  <si>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2 02 19999 00 0000 150</t>
  </si>
  <si>
    <t xml:space="preserve">Прочие дотации</t>
  </si>
  <si>
    <t xml:space="preserve">2 02 19999 14 0000 150</t>
  </si>
  <si>
    <t xml:space="preserve">Прочие дотации бюджетам муниципальных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</si>
  <si>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</si>
  <si>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</si>
  <si>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2 02 20077 00 0000 150</t>
  </si>
  <si>
    <t xml:space="preserve">Субсидии бюджетам на софинансирование капитальных вложений в объекты муниципальной собственности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</si>
  <si>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</si>
  <si>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</si>
  <si>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2 02 25497 00 0000 150</t>
  </si>
  <si>
    <t xml:space="preserve">Субсидии бюджетам на реализацию мероприятий по обеспечению жильем молодых семей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</si>
  <si>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</si>
  <si>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</si>
  <si>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2 02 25519 00 0000 150
</t>
  </si>
  <si>
    <t xml:space="preserve">Субсидии бюджетам на поддержку отрасли культуры
</t>
  </si>
  <si>
    <t xml:space="preserve">2 02 25519 14 0000 150</t>
  </si>
  <si>
    <t xml:space="preserve">Субсидии бюджетам муниципальных округов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</si>
  <si>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2 02 25555 00 0000 150
</t>
  </si>
  <si>
    <t xml:space="preserve">Субсидии бюджетам на реализацию программ формирования современной городской среды
</t>
  </si>
  <si>
    <t xml:space="preserve">2 02 25555 14 0000 150
</t>
  </si>
  <si>
    <t xml:space="preserve">Субсидии бюджетам муниципальных округов на реализацию программ формирования современной городской среды
</t>
  </si>
  <si>
    <t xml:space="preserve">2 02 25576 00 0000 150
</t>
  </si>
  <si>
    <t xml:space="preserve">Субсидии бюджетам на обеспечение комплексного развития сельских территорий
</t>
  </si>
  <si>
    <t xml:space="preserve">2 02 25576 14 0000 150
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</si>
  <si>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</si>
  <si>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2 02 25599 00 0000 150
</t>
  </si>
  <si>
    <t xml:space="preserve">Субсидии бюджетам на подготовку проектов межевания земельных участков и на проведение кадастровых работ</t>
  </si>
  <si>
    <t xml:space="preserve">2 02 25599 14 0000 150
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</si>
  <si>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</si>
  <si>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2 02 29999 00 0000 150</t>
  </si>
  <si>
    <t xml:space="preserve">Прочие субсидии</t>
  </si>
  <si>
    <t xml:space="preserve">2 02 29999 14 0000 150</t>
  </si>
  <si>
    <t xml:space="preserve">Прочие субсидии бюджетам муниципальных округов</t>
  </si>
  <si>
    <t xml:space="preserve">в том числе:</t>
  </si>
  <si>
    <t xml:space="preserve"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</si>
  <si>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 xml:space="preserve">Субсидии бюджетам муниципальных образований Приморского края на проектирование и (или) строительство, реконструкция (модернизация), капитальный ремонт объектов водопроводно-канализационного хозяйства,</t>
  </si>
  <si>
    <t xml:space="preserve">Субсидии бюджетам муниципальных образований Приморского края на обеспечение граждан твердым топливом</t>
  </si>
  <si>
    <t xml:space="preserve">Субсидии бюджетам муниципальных образований Приморского края на 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</si>
  <si>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 xml:space="preserve">Субсидии бюджетам муниципальных образований Приморского края на мероприятия в области использования и охраны водных объектов</t>
  </si>
  <si>
    <t xml:space="preserve">Субсидии бюджетам муниципальных образований Приморского края на организацию физкультурно — спортивной работы по месту жительства </t>
  </si>
  <si>
    <t xml:space="preserve">Субсидии бюджетам муниципальных образований Приморского края на приобретение подвижного состава пассажирского транспорта общего пользования</t>
  </si>
  <si>
    <t xml:space="preserve"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</si>
  <si>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Субсидии на поддержку муниципальных программ по благоустройству территорий муниципальных образований</t>
  </si>
  <si>
    <t xml:space="preserve">Субсидии бюджетам муниципальных образований Приморского края на реализацию проектов инициативного бюджетирования по направлению "Твой проект"</t>
  </si>
  <si>
    <t xml:space="preserve">Субсидии бюджетам муниципальных образований Приморского края на реализацию проектов инициативного бюджетирования по направлению "Молодежный бюджет"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</si>
  <si>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</si>
  <si>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</si>
  <si>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</si>
  <si>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</si>
  <si>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</si>
  <si>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Российской Федерации</t>
  </si>
  <si>
    <t xml:space="preserve"> 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</si>
  <si>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</si>
  <si>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образований Приморского края на осуществление отдельных государственных полномочий по организации и обеспечению оздоровления и отдыха детей Приморского края (за исключением организации отдыха детей в каникулярное время)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</si>
  <si>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</si>
  <si>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</si>
  <si>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</si>
  <si>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</si>
  <si>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Субвенции бюджетам муниципальных образований Приморского края на осуществление отдельных государственных полномочий по государственному управлению охраной труда</t>
  </si>
  <si>
    <t xml:space="preserve"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</si>
  <si>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</si>
  <si>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</si>
  <si>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Субвенции бюджетам муниципальных образований Приморского края 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 </t>
  </si>
  <si>
    <t xml:space="preserve"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</si>
  <si>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</si>
  <si>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</si>
  <si>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</si>
  <si>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</si>
  <si>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</si>
  <si>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2 02 35082 14 0000 150</t>
  </si>
  <si>
    <t xml:space="preserve"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</si>
  <si>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</si>
  <si>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</si>
  <si>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2 02 35118 14 0000 150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</si>
  <si>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</si>
  <si>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2 02 35120 00 0000 150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</si>
  <si>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</si>
  <si>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</si>
  <si>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</si>
  <si>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2 02 35304 00 0000 150
</t>
  </si>
  <si>
    <t xml:space="preserve"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</si>
  <si>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</si>
  <si>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</si>
  <si>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2 02 35930 00 0000 150
</t>
  </si>
  <si>
    <t xml:space="preserve">Субвенции бюджетам на государственную регистрацию актов гражданского состояния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</si>
  <si>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</si>
  <si>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</si>
  <si>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2 02 36900 00 0000 150
</t>
  </si>
  <si>
    <t xml:space="preserve">Единая субвенция местным бюджетам из бюджета субъекта Российской Федерации</t>
  </si>
  <si>
    <t xml:space="preserve">2 02 36900 14 0000 150</t>
  </si>
  <si>
    <t xml:space="preserve">Единая субвенция бюджетам муниципальных округов из бюджета субъекта Российской Федерации</t>
  </si>
  <si>
    <t xml:space="preserve">2 02 39999 00 0000 150
</t>
  </si>
  <si>
    <t xml:space="preserve">Прочие субвенции
</t>
  </si>
  <si>
    <t xml:space="preserve">2 02 39999 14 0000 150</t>
  </si>
  <si>
    <t xml:space="preserve">Прочие субвенции бюджетам муниципальных округов</t>
  </si>
  <si>
    <t xml:space="preserve">2 02 40000 00 0000 150 </t>
  </si>
  <si>
    <t xml:space="preserve">ИНЫЕ МЕЖБЮДЖЕТНЫЕ ТРАНСФЕРТЫ</t>
  </si>
  <si>
    <t xml:space="preserve"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</si>
  <si>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</si>
  <si>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2 02 45050 14 0000 150
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</si>
  <si>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</si>
  <si>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2 02 45179 00 0000 150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</si>
  <si>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</si>
  <si>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2 02 45179 14 0000 150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</si>
  <si>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</si>
  <si>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2 02 45303 00 0000 150
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</si>
  <si>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</si>
  <si>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2 02 45303 14 0000 150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</si>
  <si>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</si>
  <si>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2 02 49999 00 0000 150</t>
  </si>
  <si>
    <t xml:space="preserve">Прочие межбюджетные трансферты, передаваемые бюджетам</t>
  </si>
  <si>
    <t xml:space="preserve">2 02 49999 14 0000 150</t>
  </si>
  <si>
    <t xml:space="preserve">Прочие межбюджетные трансферты, передаваемые бюджетам муниципальных округов</t>
  </si>
  <si>
    <t xml:space="preserve">ВСЕГО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</si>
</sst>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000"/>
    <numFmt numFmtId="167" formatCode="#,##0"/>
    <numFmt numFmtId="168" formatCode="#,##0.00"/>
  </numFmts>
  <fonts count="21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204"/>
    </font>
    <font>
      <sz val="8"/>
      <name val="Arial Cyr"/>
      <family val="0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0"/>
      <charset val="204"/>
    </font>
    <font>
      <b val="true"/>
      <sz val="13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6"/>
      <name val="Arial Cyr"/>
      <family val="0"/>
      <charset val="204"/>
    </font>
    <font>
      <sz val="12"/>
      <name val="Arial Cyr"/>
      <family val="0"/>
      <charset val="204"/>
    </font>
    <font>
      <sz val="11"/>
      <name val="Times New Roman"/>
      <family val="1"/>
      <charset val="204"/>
    </font>
    <font>
      <b val="true"/>
      <sz val="12"/>
      <color rgb="FF0D0D0D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5" tint="0.7999"/>
        <bgColor rgb="FFCC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5" fillId="0" borderId="2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5" fontId="4" fillId="0" borderId="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6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14" fillId="2" borderId="3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6" fillId="2" borderId="3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3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3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5" fontId="6" fillId="2" borderId="3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7" fillId="2" borderId="3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5" fontId="18" fillId="2" borderId="3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2" borderId="3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5" fontId="16" fillId="0" borderId="3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9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19" fillId="2" borderId="3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6" fillId="3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6" fillId="3" borderId="3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8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8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6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3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2" borderId="3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8" fillId="3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3" borderId="3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18" fillId="3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9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2" borderId="3" xf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31" xfId="20"/>
    <cellStyle name="xl32" xfId="21"/>
    <cellStyle name="xl43" xfId="22"/>
    <cellStyle name="xl44" xfId="23"/>
    <cellStyle name="xl45" xfId="24"/>
  </cellStyles>
  <dxfs count="5">
    <dxf>
      <fill>
        <patternFill patternType="solid">
          <fgColor rgb="FFBBE6FE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D0D0D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BBE6F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259200</xdr:colOff>
      <xdr:row>21</xdr:row>
      <xdr:rowOff>160200</xdr:rowOff>
    </xdr:from>
    <xdr:to>
      <xdr:col>4</xdr:col>
      <xdr:colOff>851400</xdr:colOff>
      <xdr:row>27</xdr:row>
      <xdr:rowOff>104760</xdr:rowOff>
    </xdr:to>
    <xdr:sp>
      <xdr:nvSpPr>
        <xdr:cNvPr id="0" name="Text Box 3"/>
        <xdr:cNvSpPr/>
      </xdr:nvSpPr>
      <xdr:spPr>
        <a:xfrm>
          <a:off x="8123040" y="4379760"/>
          <a:ext cx="1780200" cy="139273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10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42"/>
    <col collapsed="false" customWidth="true" hidden="false" outlineLevel="0" max="2" min="2" style="1" width="68.14"/>
    <col collapsed="false" customWidth="true" hidden="false" outlineLevel="0" max="3" min="3" style="2" width="18"/>
    <col collapsed="false" customWidth="true" hidden="false" outlineLevel="0" max="4" min="4" style="1" width="16.85"/>
    <col collapsed="false" customWidth="true" hidden="false" outlineLevel="0" max="5" min="5" style="1" width="17.29"/>
    <col collapsed="false" customWidth="true" hidden="false" outlineLevel="0" max="6" min="6" style="0" width="3.57"/>
    <col collapsed="false" customWidth="true" hidden="false" outlineLevel="0" max="7" min="7" style="0" width="18.42"/>
    <col collapsed="false" customWidth="true" hidden="false" outlineLevel="0" max="8" min="8" style="0" width="19.71"/>
    <col collapsed="false" customWidth="true" hidden="false" outlineLevel="0" max="9" min="9" style="0" width="20.57"/>
  </cols>
  <sheetData>
    <row r="1" customFormat="false" ht="15.75" hidden="false" customHeight="false" outlineLevel="0" collapsed="false">
      <c r="C1" s="3" t="s">
        <v>0</v>
      </c>
    </row>
    <row r="2" customFormat="false" ht="15.75" hidden="false" customHeight="false" outlineLevel="0" collapsed="false">
      <c r="C2" s="3" t="s">
        <v>1</v>
      </c>
    </row>
    <row r="3" customFormat="false" ht="15.75" hidden="false" customHeight="false" outlineLevel="0" collapsed="false">
      <c r="C3" s="3" t="s">
        <v>2</v>
      </c>
    </row>
    <row r="4" customFormat="false" ht="15.75" hidden="false" customHeight="false" outlineLevel="0" collapsed="false">
      <c r="C4" s="3" t="s">
        <v>3</v>
      </c>
    </row>
    <row r="7" customFormat="false" ht="15.75" hidden="false" customHeight="false" outlineLevel="0" collapsed="false">
      <c r="C7" s="3" t="s">
        <v>4</v>
      </c>
      <c r="D7" s="3"/>
      <c r="E7" s="4"/>
    </row>
    <row r="8" customFormat="false" ht="15.75" hidden="false" customHeight="false" outlineLevel="0" collapsed="false">
      <c r="B8" s="1" t="s">
        <v>5</v>
      </c>
      <c r="C8" s="3" t="s">
        <v>1</v>
      </c>
      <c r="D8" s="3"/>
      <c r="E8" s="3"/>
    </row>
    <row r="9" customFormat="false" ht="15.75" hidden="false" customHeight="false" outlineLevel="0" collapsed="false">
      <c r="C9" s="3" t="s">
        <v>2</v>
      </c>
      <c r="D9" s="3"/>
      <c r="E9" s="3"/>
    </row>
    <row r="10" customFormat="false" ht="15.75" hidden="false" customHeight="false" outlineLevel="0" collapsed="false">
      <c r="C10" s="3" t="s">
        <v>6</v>
      </c>
      <c r="D10" s="3"/>
      <c r="E10" s="3"/>
    </row>
    <row r="11" customFormat="false" ht="15" hidden="false" customHeight="true" outlineLevel="0" collapsed="false"/>
    <row r="12" customFormat="false" ht="16.5" hidden="false" customHeight="true" outlineLevel="0" collapsed="false">
      <c r="A12" s="5"/>
      <c r="B12" s="6"/>
      <c r="C12" s="7"/>
    </row>
    <row r="13" customFormat="false" ht="16.5" hidden="false" customHeight="false" outlineLevel="0" collapsed="false">
      <c r="A13" s="8" t="s">
        <v>7</v>
      </c>
      <c r="B13" s="8"/>
      <c r="C13" s="8"/>
      <c r="D13" s="8"/>
      <c r="E13" s="8"/>
    </row>
    <row r="14" customFormat="false" ht="16.5" hidden="false" customHeight="false" outlineLevel="0" collapsed="false">
      <c r="A14" s="8" t="s">
        <v>8</v>
      </c>
      <c r="B14" s="8"/>
      <c r="C14" s="8"/>
      <c r="D14" s="8"/>
      <c r="E14" s="8"/>
    </row>
    <row r="15" customFormat="false" ht="6.75" hidden="false" customHeight="true" outlineLevel="0" collapsed="false">
      <c r="A15" s="9" t="s">
        <v>9</v>
      </c>
      <c r="B15" s="10"/>
      <c r="C15" s="11"/>
    </row>
    <row r="16" customFormat="false" ht="15.75" hidden="false" customHeight="false" outlineLevel="0" collapsed="false">
      <c r="A16" s="12"/>
      <c r="B16" s="13"/>
      <c r="C16" s="14"/>
      <c r="D16" s="14"/>
      <c r="E16" s="14" t="s">
        <v>10</v>
      </c>
    </row>
    <row r="17" customFormat="false" ht="19.5" hidden="false" customHeight="true" outlineLevel="0" collapsed="false">
      <c r="A17" s="15" t="s">
        <v>11</v>
      </c>
      <c r="B17" s="15" t="s">
        <v>12</v>
      </c>
      <c r="C17" s="16" t="s">
        <v>13</v>
      </c>
      <c r="D17" s="16"/>
      <c r="E17" s="16"/>
    </row>
    <row r="18" customFormat="false" ht="26.25" hidden="false" customHeight="true" outlineLevel="0" collapsed="false">
      <c r="A18" s="15"/>
      <c r="B18" s="15"/>
      <c r="C18" s="17" t="s">
        <v>14</v>
      </c>
      <c r="D18" s="18" t="s">
        <v>15</v>
      </c>
      <c r="E18" s="18" t="s">
        <v>16</v>
      </c>
    </row>
    <row r="19" customFormat="false" ht="16.5" hidden="false" customHeight="true" outlineLevel="0" collapsed="false">
      <c r="A19" s="19" t="n">
        <v>1</v>
      </c>
      <c r="B19" s="19" t="n">
        <v>2</v>
      </c>
      <c r="C19" s="20" t="n">
        <v>3</v>
      </c>
      <c r="D19" s="20" t="n">
        <v>4</v>
      </c>
      <c r="E19" s="20" t="n">
        <v>5</v>
      </c>
    </row>
    <row r="20" customFormat="false" ht="15.75" hidden="false" customHeight="false" outlineLevel="0" collapsed="false">
      <c r="A20" s="21" t="s">
        <v>17</v>
      </c>
      <c r="B20" s="22" t="s">
        <v>18</v>
      </c>
      <c r="C20" s="23" t="n">
        <f aca="false">C21+C28+C38+C48+C56+C59+C70+C76+C83+C87+C109</f>
        <v>894869234</v>
      </c>
      <c r="D20" s="23" t="n">
        <f aca="false">D21+D28+D38+D48+D56+D59+D70+D76+D83+D87+D109</f>
        <v>973688173</v>
      </c>
      <c r="E20" s="23" t="n">
        <f aca="false">E21+E28+E38+E48+E56+E59+E70+E76+E83+E87+E109</f>
        <v>995331536</v>
      </c>
      <c r="G20" s="24"/>
      <c r="H20" s="24"/>
      <c r="I20" s="24"/>
    </row>
    <row r="21" customFormat="false" ht="15.75" hidden="false" customHeight="false" outlineLevel="0" collapsed="false">
      <c r="A21" s="21" t="s">
        <v>19</v>
      </c>
      <c r="B21" s="25" t="s">
        <v>20</v>
      </c>
      <c r="C21" s="26" t="n">
        <f aca="false">C22</f>
        <v>712640234</v>
      </c>
      <c r="D21" s="26" t="n">
        <f aca="false">D22</f>
        <v>801976173</v>
      </c>
      <c r="E21" s="26" t="n">
        <f aca="false">E22</f>
        <v>826788536</v>
      </c>
      <c r="G21" s="24"/>
      <c r="H21" s="24"/>
      <c r="I21" s="24"/>
    </row>
    <row r="22" customFormat="false" ht="15.75" hidden="false" customHeight="false" outlineLevel="0" collapsed="false">
      <c r="A22" s="21" t="s">
        <v>21</v>
      </c>
      <c r="B22" s="25" t="s">
        <v>22</v>
      </c>
      <c r="C22" s="26" t="n">
        <f aca="false">SUM(C23:C27)</f>
        <v>712640234</v>
      </c>
      <c r="D22" s="26" t="n">
        <f aca="false">SUM(D23:D27)</f>
        <v>801976173</v>
      </c>
      <c r="E22" s="26" t="n">
        <f aca="false">SUM(E23:E27)</f>
        <v>826788536</v>
      </c>
      <c r="G22" s="24"/>
      <c r="H22" s="24"/>
      <c r="I22" s="24"/>
    </row>
    <row r="23" customFormat="false" ht="220.5" hidden="false" customHeight="true" outlineLevel="0" collapsed="false">
      <c r="A23" s="21" t="s">
        <v>23</v>
      </c>
      <c r="B23" s="27" t="s">
        <v>24</v>
      </c>
      <c r="C23" s="26" t="n">
        <v>674850000</v>
      </c>
      <c r="D23" s="26" t="n">
        <v>759500000</v>
      </c>
      <c r="E23" s="26" t="n">
        <v>782524000</v>
      </c>
      <c r="G23" s="28"/>
      <c r="H23" s="28"/>
      <c r="I23" s="28"/>
    </row>
    <row r="24" customFormat="false" ht="168.75" hidden="false" customHeight="true" outlineLevel="0" collapsed="false">
      <c r="A24" s="21" t="s">
        <v>25</v>
      </c>
      <c r="B24" s="27" t="s">
        <v>26</v>
      </c>
      <c r="C24" s="26" t="n">
        <v>1290000</v>
      </c>
      <c r="D24" s="26" t="n">
        <v>1450000</v>
      </c>
      <c r="E24" s="26" t="n">
        <v>1510000</v>
      </c>
      <c r="G24" s="28"/>
      <c r="H24" s="28"/>
      <c r="I24" s="28"/>
    </row>
    <row r="25" customFormat="false" ht="146.25" hidden="false" customHeight="true" outlineLevel="0" collapsed="false">
      <c r="A25" s="21" t="s">
        <v>27</v>
      </c>
      <c r="B25" s="27" t="s">
        <v>28</v>
      </c>
      <c r="C25" s="26" t="n">
        <v>20250000</v>
      </c>
      <c r="D25" s="26" t="n">
        <v>22800000</v>
      </c>
      <c r="E25" s="26" t="n">
        <v>23750000</v>
      </c>
      <c r="G25" s="28"/>
      <c r="H25" s="28"/>
      <c r="I25" s="28"/>
    </row>
    <row r="26" customFormat="false" ht="277.5" hidden="false" customHeight="true" outlineLevel="0" collapsed="false">
      <c r="A26" s="21" t="s">
        <v>29</v>
      </c>
      <c r="B26" s="27" t="s">
        <v>30</v>
      </c>
      <c r="C26" s="26" t="n">
        <v>13500000</v>
      </c>
      <c r="D26" s="26" t="n">
        <v>15200000</v>
      </c>
      <c r="E26" s="26" t="n">
        <v>15800000</v>
      </c>
      <c r="G26" s="28"/>
      <c r="H26" s="28"/>
      <c r="I26" s="28"/>
    </row>
    <row r="27" customFormat="false" ht="272.25" hidden="false" customHeight="true" outlineLevel="0" collapsed="false">
      <c r="A27" s="21" t="s">
        <v>31</v>
      </c>
      <c r="B27" s="27" t="s">
        <v>32</v>
      </c>
      <c r="C27" s="26" t="n">
        <v>2750234</v>
      </c>
      <c r="D27" s="26" t="n">
        <v>3026173</v>
      </c>
      <c r="E27" s="26" t="n">
        <v>3204536</v>
      </c>
      <c r="G27" s="28"/>
      <c r="H27" s="28"/>
      <c r="I27" s="28"/>
    </row>
    <row r="28" customFormat="false" ht="31.5" hidden="false" customHeight="false" outlineLevel="0" collapsed="false">
      <c r="A28" s="21" t="s">
        <v>33</v>
      </c>
      <c r="B28" s="25" t="s">
        <v>34</v>
      </c>
      <c r="C28" s="26" t="n">
        <f aca="false">C30+C32+C34+C36</f>
        <v>36073000</v>
      </c>
      <c r="D28" s="26" t="n">
        <f aca="false">D30+D32+D34+D36</f>
        <v>37758000</v>
      </c>
      <c r="E28" s="26" t="n">
        <f aca="false">E30+E32+E34+E36</f>
        <v>39448000</v>
      </c>
    </row>
    <row r="29" customFormat="false" ht="31.5" hidden="false" customHeight="false" outlineLevel="0" collapsed="false">
      <c r="A29" s="21" t="s">
        <v>35</v>
      </c>
      <c r="B29" s="25" t="s">
        <v>36</v>
      </c>
      <c r="C29" s="26" t="n">
        <f aca="false">C31+C33+C35+C37</f>
        <v>36073000</v>
      </c>
      <c r="D29" s="26" t="n">
        <f aca="false">D31+D33+D35+D37</f>
        <v>37758000</v>
      </c>
      <c r="E29" s="26" t="n">
        <f aca="false">E31+E33+E35+E37</f>
        <v>39448000</v>
      </c>
    </row>
    <row r="30" customFormat="false" ht="63.75" hidden="false" customHeight="true" outlineLevel="0" collapsed="false">
      <c r="A30" s="21" t="s">
        <v>37</v>
      </c>
      <c r="B30" s="25" t="s">
        <v>38</v>
      </c>
      <c r="C30" s="26" t="n">
        <f aca="false">C31</f>
        <v>18866000</v>
      </c>
      <c r="D30" s="26" t="n">
        <f aca="false">D31</f>
        <v>19768000</v>
      </c>
      <c r="E30" s="26" t="n">
        <f aca="false">E31</f>
        <v>20621000</v>
      </c>
    </row>
    <row r="31" customFormat="false" ht="93.95" hidden="false" customHeight="true" outlineLevel="0" collapsed="false">
      <c r="A31" s="21" t="s">
        <v>39</v>
      </c>
      <c r="B31" s="25" t="s">
        <v>40</v>
      </c>
      <c r="C31" s="26" t="n">
        <v>18866000</v>
      </c>
      <c r="D31" s="26" t="n">
        <v>19768000</v>
      </c>
      <c r="E31" s="26" t="n">
        <v>20621000</v>
      </c>
    </row>
    <row r="32" customFormat="false" ht="81" hidden="false" customHeight="true" outlineLevel="0" collapsed="false">
      <c r="A32" s="21" t="s">
        <v>41</v>
      </c>
      <c r="B32" s="25" t="s">
        <v>42</v>
      </c>
      <c r="C32" s="26" t="n">
        <f aca="false">C33</f>
        <v>85000</v>
      </c>
      <c r="D32" s="26" t="n">
        <f aca="false">D33</f>
        <v>92000</v>
      </c>
      <c r="E32" s="26" t="n">
        <f aca="false">E33</f>
        <v>96000</v>
      </c>
    </row>
    <row r="33" customFormat="false" ht="113.45" hidden="false" customHeight="true" outlineLevel="0" collapsed="false">
      <c r="A33" s="21" t="s">
        <v>43</v>
      </c>
      <c r="B33" s="25" t="s">
        <v>44</v>
      </c>
      <c r="C33" s="26" t="n">
        <v>85000</v>
      </c>
      <c r="D33" s="26" t="n">
        <v>92000</v>
      </c>
      <c r="E33" s="26" t="n">
        <v>96000</v>
      </c>
    </row>
    <row r="34" customFormat="false" ht="63.75" hidden="false" customHeight="true" outlineLevel="0" collapsed="false">
      <c r="A34" s="21" t="s">
        <v>45</v>
      </c>
      <c r="B34" s="25" t="s">
        <v>46</v>
      </c>
      <c r="C34" s="26" t="n">
        <f aca="false">C35</f>
        <v>19054000</v>
      </c>
      <c r="D34" s="26" t="n">
        <f aca="false">D35</f>
        <v>19864000</v>
      </c>
      <c r="E34" s="26" t="n">
        <f aca="false">E35</f>
        <v>20706000</v>
      </c>
    </row>
    <row r="35" customFormat="false" ht="99.2" hidden="false" customHeight="true" outlineLevel="0" collapsed="false">
      <c r="A35" s="21" t="s">
        <v>47</v>
      </c>
      <c r="B35" s="25" t="s">
        <v>48</v>
      </c>
      <c r="C35" s="26" t="n">
        <v>19054000</v>
      </c>
      <c r="D35" s="26" t="n">
        <v>19864000</v>
      </c>
      <c r="E35" s="26" t="n">
        <v>20706000</v>
      </c>
    </row>
    <row r="36" customFormat="false" ht="61.5" hidden="false" customHeight="true" outlineLevel="0" collapsed="false">
      <c r="A36" s="21" t="s">
        <v>49</v>
      </c>
      <c r="B36" s="25" t="s">
        <v>50</v>
      </c>
      <c r="C36" s="26" t="n">
        <f aca="false">C37</f>
        <v>-1932000</v>
      </c>
      <c r="D36" s="26" t="n">
        <f aca="false">D37</f>
        <v>-1966000</v>
      </c>
      <c r="E36" s="26" t="n">
        <f aca="false">E37</f>
        <v>-1975000</v>
      </c>
    </row>
    <row r="37" customFormat="false" ht="110.25" hidden="false" customHeight="false" outlineLevel="0" collapsed="false">
      <c r="A37" s="21" t="s">
        <v>51</v>
      </c>
      <c r="B37" s="25" t="s">
        <v>52</v>
      </c>
      <c r="C37" s="26" t="n">
        <v>-1932000</v>
      </c>
      <c r="D37" s="26" t="n">
        <v>-1966000</v>
      </c>
      <c r="E37" s="26" t="n">
        <v>-1975000</v>
      </c>
    </row>
    <row r="38" customFormat="false" ht="15.75" hidden="false" customHeight="false" outlineLevel="0" collapsed="false">
      <c r="A38" s="21" t="s">
        <v>53</v>
      </c>
      <c r="B38" s="25" t="s">
        <v>54</v>
      </c>
      <c r="C38" s="26" t="n">
        <f aca="false">C39+C44+C46</f>
        <v>16734000</v>
      </c>
      <c r="D38" s="26" t="n">
        <f aca="false">D39+D44+D46</f>
        <v>20361000</v>
      </c>
      <c r="E38" s="26" t="n">
        <f aca="false">E39+E44+E46</f>
        <v>15430000</v>
      </c>
    </row>
    <row r="39" customFormat="false" ht="31.5" hidden="false" customHeight="false" outlineLevel="0" collapsed="false">
      <c r="A39" s="21" t="s">
        <v>55</v>
      </c>
      <c r="B39" s="25" t="s">
        <v>56</v>
      </c>
      <c r="C39" s="26" t="n">
        <f aca="false">C43+C40</f>
        <v>1645000</v>
      </c>
      <c r="D39" s="26" t="n">
        <f aca="false">D43+D40</f>
        <v>1755000</v>
      </c>
      <c r="E39" s="26" t="n">
        <f aca="false">E43+E40</f>
        <v>1824000</v>
      </c>
    </row>
    <row r="40" customFormat="false" ht="31.5" hidden="false" customHeight="false" outlineLevel="0" collapsed="false">
      <c r="A40" s="21" t="s">
        <v>57</v>
      </c>
      <c r="B40" s="25" t="s">
        <v>58</v>
      </c>
      <c r="C40" s="26" t="n">
        <f aca="false">C41</f>
        <v>1395000</v>
      </c>
      <c r="D40" s="26" t="n">
        <f aca="false">D41</f>
        <v>1492000</v>
      </c>
      <c r="E40" s="26" t="n">
        <f aca="false">E41</f>
        <v>1550000</v>
      </c>
    </row>
    <row r="41" customFormat="false" ht="31.5" hidden="false" customHeight="false" outlineLevel="0" collapsed="false">
      <c r="A41" s="21" t="s">
        <v>59</v>
      </c>
      <c r="B41" s="25" t="s">
        <v>58</v>
      </c>
      <c r="C41" s="26" t="n">
        <v>1395000</v>
      </c>
      <c r="D41" s="26" t="n">
        <v>1492000</v>
      </c>
      <c r="E41" s="26" t="n">
        <v>1550000</v>
      </c>
    </row>
    <row r="42" customFormat="false" ht="47.25" hidden="false" customHeight="false" outlineLevel="0" collapsed="false">
      <c r="A42" s="21" t="s">
        <v>60</v>
      </c>
      <c r="B42" s="25" t="s">
        <v>61</v>
      </c>
      <c r="C42" s="26" t="n">
        <f aca="false">C43</f>
        <v>250000</v>
      </c>
      <c r="D42" s="26" t="n">
        <f aca="false">D43</f>
        <v>263000</v>
      </c>
      <c r="E42" s="26" t="n">
        <f aca="false">E43</f>
        <v>274000</v>
      </c>
    </row>
    <row r="43" customFormat="false" ht="63" hidden="false" customHeight="false" outlineLevel="0" collapsed="false">
      <c r="A43" s="21" t="s">
        <v>62</v>
      </c>
      <c r="B43" s="25" t="s">
        <v>63</v>
      </c>
      <c r="C43" s="26" t="n">
        <v>250000</v>
      </c>
      <c r="D43" s="26" t="n">
        <v>263000</v>
      </c>
      <c r="E43" s="26" t="n">
        <v>274000</v>
      </c>
    </row>
    <row r="44" customFormat="false" ht="15.75" hidden="false" customHeight="false" outlineLevel="0" collapsed="false">
      <c r="A44" s="21" t="s">
        <v>64</v>
      </c>
      <c r="B44" s="25" t="s">
        <v>65</v>
      </c>
      <c r="C44" s="26" t="n">
        <f aca="false">C45</f>
        <v>3740000</v>
      </c>
      <c r="D44" s="26" t="n">
        <f aca="false">D45</f>
        <v>3740000</v>
      </c>
      <c r="E44" s="26" t="n">
        <f aca="false">E45</f>
        <v>3740000</v>
      </c>
    </row>
    <row r="45" customFormat="false" ht="24.6" hidden="false" customHeight="true" outlineLevel="0" collapsed="false">
      <c r="A45" s="21" t="s">
        <v>66</v>
      </c>
      <c r="B45" s="25" t="s">
        <v>65</v>
      </c>
      <c r="C45" s="26" t="n">
        <v>3740000</v>
      </c>
      <c r="D45" s="26" t="n">
        <v>3740000</v>
      </c>
      <c r="E45" s="26" t="n">
        <v>3740000</v>
      </c>
    </row>
    <row r="46" customFormat="false" ht="31.5" hidden="false" customHeight="false" outlineLevel="0" collapsed="false">
      <c r="A46" s="21" t="s">
        <v>67</v>
      </c>
      <c r="B46" s="25" t="s">
        <v>68</v>
      </c>
      <c r="C46" s="26" t="n">
        <f aca="false">C47</f>
        <v>11349000</v>
      </c>
      <c r="D46" s="26" t="n">
        <f aca="false">D47</f>
        <v>14866000</v>
      </c>
      <c r="E46" s="26" t="n">
        <f aca="false">E47</f>
        <v>9866000</v>
      </c>
    </row>
    <row r="47" customFormat="false" ht="36.75" hidden="false" customHeight="true" outlineLevel="0" collapsed="false">
      <c r="A47" s="21" t="s">
        <v>69</v>
      </c>
      <c r="B47" s="25" t="s">
        <v>70</v>
      </c>
      <c r="C47" s="26" t="n">
        <v>11349000</v>
      </c>
      <c r="D47" s="26" t="n">
        <v>14866000</v>
      </c>
      <c r="E47" s="26" t="n">
        <v>9866000</v>
      </c>
    </row>
    <row r="48" customFormat="false" ht="15.75" hidden="false" customHeight="false" outlineLevel="0" collapsed="false">
      <c r="A48" s="21" t="s">
        <v>71</v>
      </c>
      <c r="B48" s="25" t="s">
        <v>72</v>
      </c>
      <c r="C48" s="26" t="n">
        <f aca="false">C49+C51</f>
        <v>48046000</v>
      </c>
      <c r="D48" s="26" t="n">
        <f aca="false">D49+D51</f>
        <v>48146000</v>
      </c>
      <c r="E48" s="26" t="n">
        <f aca="false">E49+E51</f>
        <v>48246000</v>
      </c>
    </row>
    <row r="49" customFormat="false" ht="15.75" hidden="false" customHeight="false" outlineLevel="0" collapsed="false">
      <c r="A49" s="21" t="s">
        <v>73</v>
      </c>
      <c r="B49" s="25" t="s">
        <v>74</v>
      </c>
      <c r="C49" s="26" t="n">
        <f aca="false">C50</f>
        <v>8300000</v>
      </c>
      <c r="D49" s="26" t="n">
        <f aca="false">D50</f>
        <v>8400000</v>
      </c>
      <c r="E49" s="26" t="n">
        <f aca="false">E50</f>
        <v>8500000</v>
      </c>
    </row>
    <row r="50" customFormat="false" ht="47.25" hidden="false" customHeight="false" outlineLevel="0" collapsed="false">
      <c r="A50" s="21" t="s">
        <v>75</v>
      </c>
      <c r="B50" s="25" t="s">
        <v>76</v>
      </c>
      <c r="C50" s="26" t="n">
        <v>8300000</v>
      </c>
      <c r="D50" s="26" t="n">
        <v>8400000</v>
      </c>
      <c r="E50" s="26" t="n">
        <v>8500000</v>
      </c>
    </row>
    <row r="51" customFormat="false" ht="15.75" hidden="false" customHeight="false" outlineLevel="0" collapsed="false">
      <c r="A51" s="21" t="s">
        <v>77</v>
      </c>
      <c r="B51" s="25" t="s">
        <v>78</v>
      </c>
      <c r="C51" s="26" t="n">
        <f aca="false">C52+C54</f>
        <v>39746000</v>
      </c>
      <c r="D51" s="26" t="n">
        <f aca="false">D52+D54</f>
        <v>39746000</v>
      </c>
      <c r="E51" s="26" t="n">
        <f aca="false">E52+E54</f>
        <v>39746000</v>
      </c>
    </row>
    <row r="52" customFormat="false" ht="15.75" hidden="false" customHeight="false" outlineLevel="0" collapsed="false">
      <c r="A52" s="21" t="s">
        <v>79</v>
      </c>
      <c r="B52" s="25" t="s">
        <v>80</v>
      </c>
      <c r="C52" s="26" t="n">
        <f aca="false">C53</f>
        <v>30106000</v>
      </c>
      <c r="D52" s="26" t="n">
        <f aca="false">D53</f>
        <v>30106000</v>
      </c>
      <c r="E52" s="26" t="n">
        <f aca="false">E53</f>
        <v>30106000</v>
      </c>
    </row>
    <row r="53" customFormat="false" ht="31.5" hidden="false" customHeight="false" outlineLevel="0" collapsed="false">
      <c r="A53" s="21" t="s">
        <v>81</v>
      </c>
      <c r="B53" s="25" t="s">
        <v>82</v>
      </c>
      <c r="C53" s="26" t="n">
        <v>30106000</v>
      </c>
      <c r="D53" s="26" t="n">
        <v>30106000</v>
      </c>
      <c r="E53" s="26" t="n">
        <v>30106000</v>
      </c>
    </row>
    <row r="54" customFormat="false" ht="15.75" hidden="false" customHeight="false" outlineLevel="0" collapsed="false">
      <c r="A54" s="21" t="s">
        <v>83</v>
      </c>
      <c r="B54" s="25" t="s">
        <v>84</v>
      </c>
      <c r="C54" s="26" t="n">
        <f aca="false">C55</f>
        <v>9640000</v>
      </c>
      <c r="D54" s="26" t="n">
        <f aca="false">D55</f>
        <v>9640000</v>
      </c>
      <c r="E54" s="26" t="n">
        <f aca="false">E55</f>
        <v>9640000</v>
      </c>
    </row>
    <row r="55" customFormat="false" ht="31.5" hidden="false" customHeight="false" outlineLevel="0" collapsed="false">
      <c r="A55" s="21" t="s">
        <v>85</v>
      </c>
      <c r="B55" s="25" t="s">
        <v>86</v>
      </c>
      <c r="C55" s="26" t="n">
        <v>9640000</v>
      </c>
      <c r="D55" s="26" t="n">
        <v>9640000</v>
      </c>
      <c r="E55" s="26" t="n">
        <v>9640000</v>
      </c>
    </row>
    <row r="56" customFormat="false" ht="32.1" hidden="false" customHeight="true" outlineLevel="0" collapsed="false">
      <c r="A56" s="21" t="s">
        <v>87</v>
      </c>
      <c r="B56" s="25" t="s">
        <v>88</v>
      </c>
      <c r="C56" s="26" t="n">
        <f aca="false">C57</f>
        <v>11000000</v>
      </c>
      <c r="D56" s="26" t="n">
        <f aca="false">D57</f>
        <v>11091000</v>
      </c>
      <c r="E56" s="26" t="n">
        <f aca="false">E57</f>
        <v>11183000</v>
      </c>
    </row>
    <row r="57" customFormat="false" ht="31.5" hidden="false" customHeight="false" outlineLevel="0" collapsed="false">
      <c r="A57" s="21" t="s">
        <v>89</v>
      </c>
      <c r="B57" s="25" t="s">
        <v>90</v>
      </c>
      <c r="C57" s="26" t="n">
        <f aca="false">C58</f>
        <v>11000000</v>
      </c>
      <c r="D57" s="26" t="n">
        <f aca="false">D58</f>
        <v>11091000</v>
      </c>
      <c r="E57" s="26" t="n">
        <f aca="false">E58</f>
        <v>11183000</v>
      </c>
    </row>
    <row r="58" customFormat="false" ht="47.25" hidden="false" customHeight="false" outlineLevel="0" collapsed="false">
      <c r="A58" s="21" t="s">
        <v>91</v>
      </c>
      <c r="B58" s="25" t="s">
        <v>92</v>
      </c>
      <c r="C58" s="26" t="n">
        <v>11000000</v>
      </c>
      <c r="D58" s="26" t="n">
        <v>11091000</v>
      </c>
      <c r="E58" s="26" t="n">
        <v>11183000</v>
      </c>
    </row>
    <row r="59" customFormat="false" ht="47.25" hidden="false" customHeight="true" outlineLevel="0" collapsed="false">
      <c r="A59" s="21" t="s">
        <v>93</v>
      </c>
      <c r="B59" s="25" t="s">
        <v>94</v>
      </c>
      <c r="C59" s="26" t="n">
        <f aca="false">C60+C65+C67</f>
        <v>27159000</v>
      </c>
      <c r="D59" s="26" t="n">
        <f aca="false">D60+D65+D67</f>
        <v>22059000</v>
      </c>
      <c r="E59" s="26" t="n">
        <f aca="false">E60+E65+E67</f>
        <v>21959000</v>
      </c>
    </row>
    <row r="60" customFormat="false" ht="81.75" hidden="false" customHeight="true" outlineLevel="0" collapsed="false">
      <c r="A60" s="21" t="s">
        <v>95</v>
      </c>
      <c r="B60" s="25" t="s">
        <v>96</v>
      </c>
      <c r="C60" s="26" t="n">
        <f aca="false">C61+C63</f>
        <v>25459000</v>
      </c>
      <c r="D60" s="26" t="n">
        <f aca="false">D61+D63</f>
        <v>20459000</v>
      </c>
      <c r="E60" s="26" t="n">
        <f aca="false">E61+E63</f>
        <v>20459000</v>
      </c>
    </row>
    <row r="61" customFormat="false" ht="63" hidden="false" customHeight="false" outlineLevel="0" collapsed="false">
      <c r="A61" s="21" t="s">
        <v>97</v>
      </c>
      <c r="B61" s="25" t="s">
        <v>98</v>
      </c>
      <c r="C61" s="26" t="n">
        <f aca="false">C62</f>
        <v>25000000</v>
      </c>
      <c r="D61" s="26" t="n">
        <f aca="false">D62</f>
        <v>20000000</v>
      </c>
      <c r="E61" s="26" t="n">
        <f aca="false">E62</f>
        <v>20000000</v>
      </c>
    </row>
    <row r="62" customFormat="false" ht="83.25" hidden="false" customHeight="true" outlineLevel="0" collapsed="false">
      <c r="A62" s="21" t="s">
        <v>99</v>
      </c>
      <c r="B62" s="25" t="s">
        <v>100</v>
      </c>
      <c r="C62" s="26" t="n">
        <v>25000000</v>
      </c>
      <c r="D62" s="26" t="n">
        <v>20000000</v>
      </c>
      <c r="E62" s="26" t="n">
        <v>20000000</v>
      </c>
    </row>
    <row r="63" customFormat="false" ht="81.75" hidden="false" customHeight="true" outlineLevel="0" collapsed="false">
      <c r="A63" s="21" t="s">
        <v>101</v>
      </c>
      <c r="B63" s="25" t="s">
        <v>102</v>
      </c>
      <c r="C63" s="26" t="n">
        <f aca="false">C64</f>
        <v>459000</v>
      </c>
      <c r="D63" s="26" t="n">
        <f aca="false">D64</f>
        <v>459000</v>
      </c>
      <c r="E63" s="26" t="n">
        <f aca="false">E64</f>
        <v>459000</v>
      </c>
    </row>
    <row r="64" customFormat="false" ht="67.5" hidden="false" customHeight="true" outlineLevel="0" collapsed="false">
      <c r="A64" s="21" t="s">
        <v>103</v>
      </c>
      <c r="B64" s="25" t="s">
        <v>104</v>
      </c>
      <c r="C64" s="26" t="n">
        <v>459000</v>
      </c>
      <c r="D64" s="26" t="n">
        <v>459000</v>
      </c>
      <c r="E64" s="26" t="n">
        <v>459000</v>
      </c>
    </row>
    <row r="65" customFormat="false" ht="48" hidden="false" customHeight="true" outlineLevel="0" collapsed="false">
      <c r="A65" s="21" t="s">
        <v>105</v>
      </c>
      <c r="B65" s="25" t="s">
        <v>106</v>
      </c>
      <c r="C65" s="26" t="n">
        <f aca="false">C66</f>
        <v>1300000</v>
      </c>
      <c r="D65" s="26" t="n">
        <f aca="false">D66</f>
        <v>1200000</v>
      </c>
      <c r="E65" s="26" t="n">
        <f aca="false">E66</f>
        <v>1100000</v>
      </c>
    </row>
    <row r="66" customFormat="false" ht="31.5" hidden="false" customHeight="false" outlineLevel="0" collapsed="false">
      <c r="A66" s="21" t="s">
        <v>107</v>
      </c>
      <c r="B66" s="25" t="s">
        <v>108</v>
      </c>
      <c r="C66" s="26" t="n">
        <v>1300000</v>
      </c>
      <c r="D66" s="26" t="n">
        <v>1200000</v>
      </c>
      <c r="E66" s="26" t="n">
        <v>1100000</v>
      </c>
    </row>
    <row r="67" customFormat="false" ht="78.75" hidden="false" customHeight="false" outlineLevel="0" collapsed="false">
      <c r="A67" s="21" t="s">
        <v>109</v>
      </c>
      <c r="B67" s="25" t="s">
        <v>110</v>
      </c>
      <c r="C67" s="26" t="n">
        <f aca="false">C68</f>
        <v>400000</v>
      </c>
      <c r="D67" s="26" t="n">
        <f aca="false">D68</f>
        <v>400000</v>
      </c>
      <c r="E67" s="26" t="n">
        <f aca="false">E68</f>
        <v>400000</v>
      </c>
    </row>
    <row r="68" customFormat="false" ht="81.75" hidden="false" customHeight="true" outlineLevel="0" collapsed="false">
      <c r="A68" s="21" t="s">
        <v>111</v>
      </c>
      <c r="B68" s="25" t="s">
        <v>112</v>
      </c>
      <c r="C68" s="26" t="n">
        <f aca="false">C69</f>
        <v>400000</v>
      </c>
      <c r="D68" s="26" t="n">
        <f aca="false">D69</f>
        <v>400000</v>
      </c>
      <c r="E68" s="26" t="n">
        <f aca="false">E69</f>
        <v>400000</v>
      </c>
    </row>
    <row r="69" customFormat="false" ht="78" hidden="false" customHeight="true" outlineLevel="0" collapsed="false">
      <c r="A69" s="21" t="s">
        <v>113</v>
      </c>
      <c r="B69" s="25" t="s">
        <v>114</v>
      </c>
      <c r="C69" s="26" t="n">
        <v>400000</v>
      </c>
      <c r="D69" s="26" t="n">
        <v>400000</v>
      </c>
      <c r="E69" s="26" t="n">
        <v>400000</v>
      </c>
    </row>
    <row r="70" customFormat="false" ht="18.75" hidden="false" customHeight="true" outlineLevel="0" collapsed="false">
      <c r="A70" s="21" t="s">
        <v>115</v>
      </c>
      <c r="B70" s="29" t="s">
        <v>116</v>
      </c>
      <c r="C70" s="26" t="n">
        <f aca="false">C71</f>
        <v>640000</v>
      </c>
      <c r="D70" s="26" t="n">
        <f aca="false">D71</f>
        <v>640000</v>
      </c>
      <c r="E70" s="26" t="n">
        <f aca="false">E71</f>
        <v>640000</v>
      </c>
    </row>
    <row r="71" customFormat="false" ht="15.75" hidden="false" customHeight="false" outlineLevel="0" collapsed="false">
      <c r="A71" s="21" t="s">
        <v>117</v>
      </c>
      <c r="B71" s="25" t="s">
        <v>118</v>
      </c>
      <c r="C71" s="26" t="n">
        <f aca="false">SUM(C72:C75)</f>
        <v>640000</v>
      </c>
      <c r="D71" s="26" t="n">
        <f aca="false">SUM(D72:D75)</f>
        <v>640000</v>
      </c>
      <c r="E71" s="26" t="n">
        <f aca="false">SUM(E72:E75)</f>
        <v>640000</v>
      </c>
    </row>
    <row r="72" customFormat="false" ht="31.5" hidden="false" customHeight="false" outlineLevel="0" collapsed="false">
      <c r="A72" s="21" t="s">
        <v>119</v>
      </c>
      <c r="B72" s="25" t="s">
        <v>120</v>
      </c>
      <c r="C72" s="26" t="n">
        <v>200000</v>
      </c>
      <c r="D72" s="26" t="n">
        <v>200000</v>
      </c>
      <c r="E72" s="26" t="n">
        <v>200000</v>
      </c>
    </row>
    <row r="73" customFormat="false" ht="15.75" hidden="false" customHeight="false" outlineLevel="0" collapsed="false">
      <c r="A73" s="21" t="s">
        <v>121</v>
      </c>
      <c r="B73" s="25" t="s">
        <v>122</v>
      </c>
      <c r="C73" s="26" t="n">
        <v>85000</v>
      </c>
      <c r="D73" s="26" t="n">
        <v>85000</v>
      </c>
      <c r="E73" s="26" t="n">
        <v>85000</v>
      </c>
    </row>
    <row r="74" customFormat="false" ht="15.75" hidden="false" customHeight="false" outlineLevel="0" collapsed="false">
      <c r="A74" s="21" t="s">
        <v>123</v>
      </c>
      <c r="B74" s="25" t="s">
        <v>124</v>
      </c>
      <c r="C74" s="26" t="n">
        <v>55000</v>
      </c>
      <c r="D74" s="26" t="n">
        <v>55000</v>
      </c>
      <c r="E74" s="26" t="n">
        <v>55000</v>
      </c>
    </row>
    <row r="75" customFormat="false" ht="22.5" hidden="false" customHeight="true" outlineLevel="0" collapsed="false">
      <c r="A75" s="21" t="s">
        <v>125</v>
      </c>
      <c r="B75" s="25" t="s">
        <v>126</v>
      </c>
      <c r="C75" s="26" t="n">
        <v>300000</v>
      </c>
      <c r="D75" s="26" t="n">
        <v>300000</v>
      </c>
      <c r="E75" s="26" t="n">
        <v>300000</v>
      </c>
    </row>
    <row r="76" customFormat="false" ht="31.5" hidden="false" customHeight="false" outlineLevel="0" collapsed="false">
      <c r="A76" s="21" t="s">
        <v>127</v>
      </c>
      <c r="B76" s="25" t="s">
        <v>128</v>
      </c>
      <c r="C76" s="26" t="n">
        <f aca="false">C77+C80</f>
        <v>527000</v>
      </c>
      <c r="D76" s="26" t="n">
        <f aca="false">D77+D80</f>
        <v>427000</v>
      </c>
      <c r="E76" s="26" t="n">
        <f aca="false">E77+E80</f>
        <v>427000</v>
      </c>
    </row>
    <row r="77" customFormat="false" ht="15.75" hidden="false" customHeight="false" outlineLevel="0" collapsed="false">
      <c r="A77" s="21" t="s">
        <v>129</v>
      </c>
      <c r="B77" s="25" t="s">
        <v>130</v>
      </c>
      <c r="C77" s="26" t="n">
        <f aca="false">C78</f>
        <v>300000</v>
      </c>
      <c r="D77" s="26" t="n">
        <f aca="false">D78</f>
        <v>200000</v>
      </c>
      <c r="E77" s="26" t="n">
        <f aca="false">E78</f>
        <v>200000</v>
      </c>
    </row>
    <row r="78" customFormat="false" ht="15.75" hidden="false" customHeight="false" outlineLevel="0" collapsed="false">
      <c r="A78" s="21" t="s">
        <v>131</v>
      </c>
      <c r="B78" s="25" t="s">
        <v>132</v>
      </c>
      <c r="C78" s="26" t="n">
        <f aca="false">C79</f>
        <v>300000</v>
      </c>
      <c r="D78" s="26" t="n">
        <f aca="false">D79</f>
        <v>200000</v>
      </c>
      <c r="E78" s="26" t="n">
        <f aca="false">E79</f>
        <v>200000</v>
      </c>
    </row>
    <row r="79" customFormat="false" ht="40.5" hidden="false" customHeight="true" outlineLevel="0" collapsed="false">
      <c r="A79" s="21" t="s">
        <v>133</v>
      </c>
      <c r="B79" s="25" t="s">
        <v>134</v>
      </c>
      <c r="C79" s="26" t="n">
        <v>300000</v>
      </c>
      <c r="D79" s="26" t="n">
        <v>200000</v>
      </c>
      <c r="E79" s="26" t="n">
        <v>200000</v>
      </c>
    </row>
    <row r="80" customFormat="false" ht="25.35" hidden="false" customHeight="true" outlineLevel="0" collapsed="false">
      <c r="A80" s="21" t="s">
        <v>135</v>
      </c>
      <c r="B80" s="30" t="s">
        <v>136</v>
      </c>
      <c r="C80" s="26" t="n">
        <f aca="false">C81</f>
        <v>227000</v>
      </c>
      <c r="D80" s="26" t="n">
        <f aca="false">D81</f>
        <v>227000</v>
      </c>
      <c r="E80" s="26" t="n">
        <f aca="false">E81</f>
        <v>227000</v>
      </c>
    </row>
    <row r="81" customFormat="false" ht="24.6" hidden="false" customHeight="true" outlineLevel="0" collapsed="false">
      <c r="A81" s="21" t="s">
        <v>137</v>
      </c>
      <c r="B81" s="30" t="s">
        <v>138</v>
      </c>
      <c r="C81" s="26" t="n">
        <f aca="false">C82</f>
        <v>227000</v>
      </c>
      <c r="D81" s="26" t="n">
        <f aca="false">D82</f>
        <v>227000</v>
      </c>
      <c r="E81" s="26" t="n">
        <f aca="false">E82</f>
        <v>227000</v>
      </c>
    </row>
    <row r="82" customFormat="false" ht="32.85" hidden="false" customHeight="true" outlineLevel="0" collapsed="false">
      <c r="A82" s="21" t="s">
        <v>139</v>
      </c>
      <c r="B82" s="30" t="s">
        <v>140</v>
      </c>
      <c r="C82" s="26" t="n">
        <v>227000</v>
      </c>
      <c r="D82" s="26" t="n">
        <v>227000</v>
      </c>
      <c r="E82" s="26" t="n">
        <v>227000</v>
      </c>
    </row>
    <row r="83" customFormat="false" ht="31.5" hidden="false" customHeight="false" outlineLevel="0" collapsed="false">
      <c r="A83" s="21" t="s">
        <v>141</v>
      </c>
      <c r="B83" s="25" t="s">
        <v>142</v>
      </c>
      <c r="C83" s="26" t="n">
        <f aca="false">C84</f>
        <v>20000000</v>
      </c>
      <c r="D83" s="26" t="n">
        <f aca="false">D84</f>
        <v>10000000</v>
      </c>
      <c r="E83" s="26" t="n">
        <f aca="false">E84</f>
        <v>10000000</v>
      </c>
    </row>
    <row r="84" customFormat="false" ht="31.5" hidden="false" customHeight="false" outlineLevel="0" collapsed="false">
      <c r="A84" s="21" t="s">
        <v>143</v>
      </c>
      <c r="B84" s="25" t="s">
        <v>144</v>
      </c>
      <c r="C84" s="26" t="n">
        <f aca="false">C85</f>
        <v>20000000</v>
      </c>
      <c r="D84" s="26" t="n">
        <f aca="false">D85</f>
        <v>10000000</v>
      </c>
      <c r="E84" s="26" t="n">
        <f aca="false">E85</f>
        <v>10000000</v>
      </c>
    </row>
    <row r="85" customFormat="false" ht="39" hidden="false" customHeight="true" outlineLevel="0" collapsed="false">
      <c r="A85" s="21" t="s">
        <v>145</v>
      </c>
      <c r="B85" s="25" t="s">
        <v>146</v>
      </c>
      <c r="C85" s="26" t="n">
        <f aca="false">C86</f>
        <v>20000000</v>
      </c>
      <c r="D85" s="26" t="n">
        <f aca="false">D86</f>
        <v>10000000</v>
      </c>
      <c r="E85" s="26" t="n">
        <f aca="false">E86</f>
        <v>10000000</v>
      </c>
    </row>
    <row r="86" customFormat="false" ht="52.5" hidden="false" customHeight="true" outlineLevel="0" collapsed="false">
      <c r="A86" s="31" t="s">
        <v>147</v>
      </c>
      <c r="B86" s="32" t="s">
        <v>148</v>
      </c>
      <c r="C86" s="26" t="n">
        <v>20000000</v>
      </c>
      <c r="D86" s="26" t="n">
        <v>10000000</v>
      </c>
      <c r="E86" s="26" t="n">
        <v>10000000</v>
      </c>
    </row>
    <row r="87" customFormat="false" ht="28.5" hidden="false" customHeight="true" outlineLevel="0" collapsed="false">
      <c r="A87" s="21" t="s">
        <v>149</v>
      </c>
      <c r="B87" s="33" t="s">
        <v>150</v>
      </c>
      <c r="C87" s="26" t="n">
        <f aca="false">C88+C99+C101+C104+C107</f>
        <v>2050000</v>
      </c>
      <c r="D87" s="26" t="n">
        <f aca="false">D88+D99+D101+D104+D107</f>
        <v>1230000</v>
      </c>
      <c r="E87" s="26" t="n">
        <f aca="false">E88+E99+E101+E104+E107</f>
        <v>1210000</v>
      </c>
    </row>
    <row r="88" customFormat="false" ht="33" hidden="false" customHeight="true" outlineLevel="0" collapsed="false">
      <c r="A88" s="34" t="s">
        <v>151</v>
      </c>
      <c r="B88" s="35" t="s">
        <v>152</v>
      </c>
      <c r="C88" s="26" t="n">
        <f aca="false">C89+C91+C93+C95+C97</f>
        <v>1057000</v>
      </c>
      <c r="D88" s="26" t="n">
        <f aca="false">D89+D91+D93+D95+D97</f>
        <v>1060000</v>
      </c>
      <c r="E88" s="26" t="n">
        <f aca="false">E89+E91+E93+E95+E97</f>
        <v>1060000</v>
      </c>
    </row>
    <row r="89" customFormat="false" ht="86.25" hidden="false" customHeight="true" outlineLevel="0" collapsed="false">
      <c r="A89" s="34" t="s">
        <v>153</v>
      </c>
      <c r="B89" s="35" t="s">
        <v>154</v>
      </c>
      <c r="C89" s="26" t="n">
        <f aca="false">C90</f>
        <v>130000</v>
      </c>
      <c r="D89" s="26" t="n">
        <f aca="false">D90</f>
        <v>130000</v>
      </c>
      <c r="E89" s="26" t="n">
        <f aca="false">E90</f>
        <v>130000</v>
      </c>
    </row>
    <row r="90" customFormat="false" ht="95.25" hidden="false" customHeight="true" outlineLevel="0" collapsed="false">
      <c r="A90" s="34" t="s">
        <v>155</v>
      </c>
      <c r="B90" s="35" t="s">
        <v>156</v>
      </c>
      <c r="C90" s="26" t="n">
        <v>130000</v>
      </c>
      <c r="D90" s="26" t="n">
        <v>130000</v>
      </c>
      <c r="E90" s="26" t="n">
        <v>130000</v>
      </c>
    </row>
    <row r="91" customFormat="false" ht="66.75" hidden="false" customHeight="true" outlineLevel="0" collapsed="false">
      <c r="A91" s="34" t="s">
        <v>157</v>
      </c>
      <c r="B91" s="35" t="s">
        <v>158</v>
      </c>
      <c r="C91" s="26" t="n">
        <f aca="false">C92</f>
        <v>150000</v>
      </c>
      <c r="D91" s="26" t="n">
        <f aca="false">D92</f>
        <v>150000</v>
      </c>
      <c r="E91" s="26" t="n">
        <f aca="false">E92</f>
        <v>150000</v>
      </c>
    </row>
    <row r="92" customFormat="false" ht="81.75" hidden="false" customHeight="true" outlineLevel="0" collapsed="false">
      <c r="A92" s="34" t="s">
        <v>159</v>
      </c>
      <c r="B92" s="35" t="s">
        <v>160</v>
      </c>
      <c r="C92" s="26" t="n">
        <v>150000</v>
      </c>
      <c r="D92" s="26" t="n">
        <v>150000</v>
      </c>
      <c r="E92" s="26" t="n">
        <v>150000</v>
      </c>
    </row>
    <row r="93" customFormat="false" ht="83.25" hidden="false" customHeight="true" outlineLevel="0" collapsed="false">
      <c r="A93" s="34" t="s">
        <v>161</v>
      </c>
      <c r="B93" s="35" t="s">
        <v>162</v>
      </c>
      <c r="C93" s="26" t="n">
        <f aca="false">C94</f>
        <v>30000</v>
      </c>
      <c r="D93" s="26" t="n">
        <f aca="false">D94</f>
        <v>30000</v>
      </c>
      <c r="E93" s="26" t="n">
        <f aca="false">E94</f>
        <v>30000</v>
      </c>
    </row>
    <row r="94" customFormat="false" ht="104.25" hidden="false" customHeight="true" outlineLevel="0" collapsed="false">
      <c r="A94" s="34" t="s">
        <v>163</v>
      </c>
      <c r="B94" s="35" t="s">
        <v>164</v>
      </c>
      <c r="C94" s="26" t="n">
        <v>30000</v>
      </c>
      <c r="D94" s="26" t="n">
        <v>30000</v>
      </c>
      <c r="E94" s="26" t="n">
        <v>30000</v>
      </c>
    </row>
    <row r="95" customFormat="false" ht="52.5" hidden="false" customHeight="true" outlineLevel="0" collapsed="false">
      <c r="A95" s="34" t="s">
        <v>165</v>
      </c>
      <c r="B95" s="35" t="s">
        <v>166</v>
      </c>
      <c r="C95" s="26" t="n">
        <f aca="false">C96</f>
        <v>290000</v>
      </c>
      <c r="D95" s="26" t="n">
        <f aca="false">D96</f>
        <v>290000</v>
      </c>
      <c r="E95" s="26" t="n">
        <f aca="false">E96</f>
        <v>290000</v>
      </c>
    </row>
    <row r="96" customFormat="false" ht="95.25" hidden="false" customHeight="true" outlineLevel="0" collapsed="false">
      <c r="A96" s="34" t="s">
        <v>167</v>
      </c>
      <c r="B96" s="35" t="s">
        <v>168</v>
      </c>
      <c r="C96" s="26" t="n">
        <v>290000</v>
      </c>
      <c r="D96" s="26" t="n">
        <v>290000</v>
      </c>
      <c r="E96" s="26" t="n">
        <v>290000</v>
      </c>
    </row>
    <row r="97" customFormat="false" ht="63" hidden="false" customHeight="true" outlineLevel="0" collapsed="false">
      <c r="A97" s="34" t="s">
        <v>169</v>
      </c>
      <c r="B97" s="35" t="s">
        <v>170</v>
      </c>
      <c r="C97" s="26" t="n">
        <f aca="false">C98</f>
        <v>457000</v>
      </c>
      <c r="D97" s="26" t="n">
        <f aca="false">D98</f>
        <v>460000</v>
      </c>
      <c r="E97" s="26" t="n">
        <f aca="false">E98</f>
        <v>460000</v>
      </c>
    </row>
    <row r="98" customFormat="false" ht="102" hidden="false" customHeight="true" outlineLevel="0" collapsed="false">
      <c r="A98" s="34" t="s">
        <v>171</v>
      </c>
      <c r="B98" s="35" t="s">
        <v>172</v>
      </c>
      <c r="C98" s="26" t="n">
        <v>457000</v>
      </c>
      <c r="D98" s="26" t="n">
        <v>460000</v>
      </c>
      <c r="E98" s="26" t="n">
        <v>460000</v>
      </c>
    </row>
    <row r="99" customFormat="false" ht="40.35" hidden="false" customHeight="true" outlineLevel="0" collapsed="false">
      <c r="A99" s="36" t="s">
        <v>173</v>
      </c>
      <c r="B99" s="30" t="s">
        <v>174</v>
      </c>
      <c r="C99" s="26" t="n">
        <f aca="false">C100</f>
        <v>50000</v>
      </c>
      <c r="D99" s="26" t="n">
        <f aca="false">D100</f>
        <v>50000</v>
      </c>
      <c r="E99" s="26" t="n">
        <f aca="false">E100</f>
        <v>50000</v>
      </c>
    </row>
    <row r="100" customFormat="false" ht="48.6" hidden="false" customHeight="true" outlineLevel="0" collapsed="false">
      <c r="A100" s="36" t="s">
        <v>175</v>
      </c>
      <c r="B100" s="30" t="s">
        <v>176</v>
      </c>
      <c r="C100" s="26" t="n">
        <v>50000</v>
      </c>
      <c r="D100" s="26" t="n">
        <v>50000</v>
      </c>
      <c r="E100" s="26" t="n">
        <v>50000</v>
      </c>
    </row>
    <row r="101" customFormat="false" ht="108" hidden="false" customHeight="true" outlineLevel="0" collapsed="false">
      <c r="A101" s="31" t="s">
        <v>177</v>
      </c>
      <c r="B101" s="30" t="s">
        <v>178</v>
      </c>
      <c r="C101" s="26" t="n">
        <f aca="false">C102</f>
        <v>648000</v>
      </c>
      <c r="D101" s="26" t="n">
        <f aca="false">D102</f>
        <v>0</v>
      </c>
      <c r="E101" s="26" t="n">
        <f aca="false">E102</f>
        <v>0</v>
      </c>
    </row>
    <row r="102" customFormat="false" ht="80.25" hidden="false" customHeight="true" outlineLevel="0" collapsed="false">
      <c r="A102" s="31" t="s">
        <v>179</v>
      </c>
      <c r="B102" s="30" t="s">
        <v>180</v>
      </c>
      <c r="C102" s="26" t="n">
        <f aca="false">C103</f>
        <v>648000</v>
      </c>
      <c r="D102" s="26" t="n">
        <f aca="false">D103</f>
        <v>0</v>
      </c>
      <c r="E102" s="26" t="n">
        <f aca="false">E103</f>
        <v>0</v>
      </c>
    </row>
    <row r="103" customFormat="false" ht="71.25" hidden="false" customHeight="true" outlineLevel="0" collapsed="false">
      <c r="A103" s="31" t="s">
        <v>181</v>
      </c>
      <c r="B103" s="30" t="s">
        <v>182</v>
      </c>
      <c r="C103" s="26" t="n">
        <v>648000</v>
      </c>
      <c r="D103" s="26" t="n">
        <v>0</v>
      </c>
      <c r="E103" s="26" t="n">
        <v>0</v>
      </c>
    </row>
    <row r="104" customFormat="false" ht="29.85" hidden="false" customHeight="true" outlineLevel="0" collapsed="false">
      <c r="A104" s="36" t="s">
        <v>183</v>
      </c>
      <c r="B104" s="30" t="s">
        <v>184</v>
      </c>
      <c r="C104" s="26" t="n">
        <f aca="false">C105</f>
        <v>134000</v>
      </c>
      <c r="D104" s="26" t="n">
        <f aca="false">D105</f>
        <v>0</v>
      </c>
      <c r="E104" s="26" t="n">
        <f aca="false">E105</f>
        <v>0</v>
      </c>
    </row>
    <row r="105" customFormat="false" ht="87.4" hidden="false" customHeight="true" outlineLevel="0" collapsed="false">
      <c r="A105" s="36" t="s">
        <v>185</v>
      </c>
      <c r="B105" s="30" t="s">
        <v>186</v>
      </c>
      <c r="C105" s="26" t="n">
        <f aca="false">C106</f>
        <v>134000</v>
      </c>
      <c r="D105" s="26" t="n">
        <f aca="false">D106</f>
        <v>0</v>
      </c>
      <c r="E105" s="26" t="n">
        <f aca="false">E106</f>
        <v>0</v>
      </c>
    </row>
    <row r="106" customFormat="false" ht="66" hidden="false" customHeight="true" outlineLevel="0" collapsed="false">
      <c r="A106" s="36" t="s">
        <v>187</v>
      </c>
      <c r="B106" s="30" t="s">
        <v>188</v>
      </c>
      <c r="C106" s="26" t="n">
        <v>134000</v>
      </c>
      <c r="D106" s="26" t="n">
        <v>0</v>
      </c>
      <c r="E106" s="26" t="n">
        <v>0</v>
      </c>
    </row>
    <row r="107" customFormat="false" ht="26.25" hidden="false" customHeight="true" outlineLevel="0" collapsed="false">
      <c r="A107" s="31" t="s">
        <v>189</v>
      </c>
      <c r="B107" s="35" t="s">
        <v>190</v>
      </c>
      <c r="C107" s="26" t="n">
        <f aca="false">C108</f>
        <v>161000</v>
      </c>
      <c r="D107" s="26" t="n">
        <f aca="false">D108</f>
        <v>120000</v>
      </c>
      <c r="E107" s="26" t="n">
        <f aca="false">E108</f>
        <v>100000</v>
      </c>
    </row>
    <row r="108" customFormat="false" ht="111.75" hidden="false" customHeight="true" outlineLevel="0" collapsed="false">
      <c r="A108" s="31" t="s">
        <v>191</v>
      </c>
      <c r="B108" s="35" t="s">
        <v>192</v>
      </c>
      <c r="C108" s="26" t="n">
        <v>161000</v>
      </c>
      <c r="D108" s="26" t="n">
        <v>120000</v>
      </c>
      <c r="E108" s="26" t="n">
        <v>100000</v>
      </c>
    </row>
    <row r="109" customFormat="false" ht="22.35" hidden="false" customHeight="true" outlineLevel="0" collapsed="false">
      <c r="A109" s="21" t="s">
        <v>193</v>
      </c>
      <c r="B109" s="29" t="s">
        <v>194</v>
      </c>
      <c r="C109" s="26" t="n">
        <f aca="false">C110</f>
        <v>20000000</v>
      </c>
      <c r="D109" s="26" t="n">
        <f aca="false">D110</f>
        <v>20000000</v>
      </c>
      <c r="E109" s="26" t="n">
        <f aca="false">E110</f>
        <v>20000000</v>
      </c>
    </row>
    <row r="110" customFormat="false" ht="22.35" hidden="false" customHeight="true" outlineLevel="0" collapsed="false">
      <c r="A110" s="21" t="s">
        <v>195</v>
      </c>
      <c r="B110" s="25" t="s">
        <v>196</v>
      </c>
      <c r="C110" s="26" t="n">
        <f aca="false">C111</f>
        <v>20000000</v>
      </c>
      <c r="D110" s="26" t="n">
        <f aca="false">D111</f>
        <v>20000000</v>
      </c>
      <c r="E110" s="26" t="n">
        <f aca="false">E111</f>
        <v>20000000</v>
      </c>
    </row>
    <row r="111" customFormat="false" ht="30.6" hidden="false" customHeight="true" outlineLevel="0" collapsed="false">
      <c r="A111" s="21" t="s">
        <v>197</v>
      </c>
      <c r="B111" s="25" t="s">
        <v>198</v>
      </c>
      <c r="C111" s="26" t="n">
        <v>20000000</v>
      </c>
      <c r="D111" s="26" t="n">
        <v>20000000</v>
      </c>
      <c r="E111" s="26" t="n">
        <v>20000000</v>
      </c>
    </row>
    <row r="112" customFormat="false" ht="15.75" hidden="false" customHeight="false" outlineLevel="0" collapsed="false">
      <c r="A112" s="21" t="s">
        <v>199</v>
      </c>
      <c r="B112" s="37" t="s">
        <v>200</v>
      </c>
      <c r="C112" s="38" t="n">
        <f aca="false">C113</f>
        <v>1187815687.96</v>
      </c>
      <c r="D112" s="38" t="n">
        <f aca="false">D113</f>
        <v>1101613806.63</v>
      </c>
      <c r="E112" s="38" t="n">
        <f aca="false">E113</f>
        <v>1836573306.35</v>
      </c>
    </row>
    <row r="113" customFormat="false" ht="31.5" hidden="false" customHeight="false" outlineLevel="0" collapsed="false">
      <c r="A113" s="21" t="s">
        <v>201</v>
      </c>
      <c r="B113" s="25" t="s">
        <v>202</v>
      </c>
      <c r="C113" s="26" t="n">
        <f aca="false">C114+C117+C144+C176</f>
        <v>1187815687.96</v>
      </c>
      <c r="D113" s="26" t="n">
        <f aca="false">D114+D117+D144+D176</f>
        <v>1101613806.63</v>
      </c>
      <c r="E113" s="26" t="n">
        <f aca="false">E114+E117+E144+E176</f>
        <v>1836573306.35</v>
      </c>
    </row>
    <row r="114" customFormat="false" ht="31.5" hidden="false" customHeight="false" outlineLevel="0" collapsed="false">
      <c r="A114" s="21" t="s">
        <v>203</v>
      </c>
      <c r="B114" s="25" t="s">
        <v>204</v>
      </c>
      <c r="C114" s="26" t="n">
        <f aca="false">C115</f>
        <v>58580000</v>
      </c>
      <c r="D114" s="26" t="n">
        <f aca="false">D115</f>
        <v>0</v>
      </c>
      <c r="E114" s="26" t="n">
        <f aca="false">E115</f>
        <v>0</v>
      </c>
    </row>
    <row r="115" customFormat="false" ht="27.75" hidden="false" customHeight="true" outlineLevel="0" collapsed="false">
      <c r="A115" s="21" t="s">
        <v>205</v>
      </c>
      <c r="B115" s="25" t="s">
        <v>206</v>
      </c>
      <c r="C115" s="26" t="n">
        <f aca="false">C116</f>
        <v>58580000</v>
      </c>
      <c r="D115" s="26" t="n">
        <v>0</v>
      </c>
      <c r="E115" s="26" t="n">
        <v>0</v>
      </c>
    </row>
    <row r="116" customFormat="false" ht="24" hidden="false" customHeight="true" outlineLevel="0" collapsed="false">
      <c r="A116" s="21" t="s">
        <v>207</v>
      </c>
      <c r="B116" s="25" t="s">
        <v>208</v>
      </c>
      <c r="C116" s="26" t="n">
        <v>58580000</v>
      </c>
      <c r="D116" s="26" t="n">
        <v>0</v>
      </c>
      <c r="E116" s="26" t="n">
        <v>0</v>
      </c>
    </row>
    <row r="117" customFormat="false" ht="34.5" hidden="false" customHeight="true" outlineLevel="0" collapsed="false">
      <c r="A117" s="19" t="s">
        <v>209</v>
      </c>
      <c r="B117" s="25" t="s">
        <v>210</v>
      </c>
      <c r="C117" s="26" t="n">
        <f aca="false">C118+C120+C122+C124+C126+C128+C130</f>
        <v>226713477</v>
      </c>
      <c r="D117" s="26" t="n">
        <f aca="false">D118+D120+D122+D124+D126+D128+D130</f>
        <v>156685573.34</v>
      </c>
      <c r="E117" s="26" t="n">
        <f aca="false">E118+E120+E122+E124+E126+E128+E130</f>
        <v>833367121.2</v>
      </c>
    </row>
    <row r="118" customFormat="false" ht="34.5" hidden="false" customHeight="true" outlineLevel="0" collapsed="false">
      <c r="A118" s="19" t="s">
        <v>211</v>
      </c>
      <c r="B118" s="25" t="s">
        <v>212</v>
      </c>
      <c r="C118" s="26" t="n">
        <f aca="false">C119</f>
        <v>140376259.08</v>
      </c>
      <c r="D118" s="26" t="n">
        <f aca="false">D119</f>
        <v>120000000</v>
      </c>
      <c r="E118" s="26" t="n">
        <f aca="false">E119</f>
        <v>584455228</v>
      </c>
    </row>
    <row r="119" customFormat="false" ht="36" hidden="false" customHeight="true" outlineLevel="0" collapsed="false">
      <c r="A119" s="19" t="s">
        <v>213</v>
      </c>
      <c r="B119" s="25" t="s">
        <v>214</v>
      </c>
      <c r="C119" s="26" t="n">
        <f aca="false">125706711.88+14669547.2</f>
        <v>140376259.08</v>
      </c>
      <c r="D119" s="26" t="n">
        <v>120000000</v>
      </c>
      <c r="E119" s="26" t="n">
        <v>584455228</v>
      </c>
    </row>
    <row r="120" customFormat="false" ht="31.5" hidden="false" customHeight="false" outlineLevel="0" collapsed="false">
      <c r="A120" s="19" t="s">
        <v>215</v>
      </c>
      <c r="B120" s="25" t="s">
        <v>216</v>
      </c>
      <c r="C120" s="26" t="n">
        <f aca="false">C121</f>
        <v>6560598</v>
      </c>
      <c r="D120" s="26" t="n">
        <f aca="false">D121</f>
        <v>3941093.45</v>
      </c>
      <c r="E120" s="26" t="n">
        <f aca="false">E121</f>
        <v>3855051.73</v>
      </c>
    </row>
    <row r="121" customFormat="false" ht="31.5" hidden="false" customHeight="false" outlineLevel="0" collapsed="false">
      <c r="A121" s="39" t="s">
        <v>217</v>
      </c>
      <c r="B121" s="40" t="s">
        <v>218</v>
      </c>
      <c r="C121" s="41" t="n">
        <f aca="false">7182293.95-621695.95</f>
        <v>6560598</v>
      </c>
      <c r="D121" s="41" t="n">
        <f aca="false">4429874.49-488781.04</f>
        <v>3941093.45</v>
      </c>
      <c r="E121" s="41" t="n">
        <f aca="false">4321830.95-466779.22</f>
        <v>3855051.73</v>
      </c>
    </row>
    <row r="122" customFormat="false" ht="29.85" hidden="false" customHeight="true" outlineLevel="0" collapsed="false">
      <c r="A122" s="19" t="s">
        <v>219</v>
      </c>
      <c r="B122" s="25" t="s">
        <v>220</v>
      </c>
      <c r="C122" s="26" t="n">
        <f aca="false">C123</f>
        <v>1620939.76</v>
      </c>
      <c r="D122" s="26" t="n">
        <f aca="false">D123</f>
        <v>1623555.56</v>
      </c>
      <c r="E122" s="26" t="n">
        <f aca="false">E123</f>
        <v>1687316.46</v>
      </c>
    </row>
    <row r="123" customFormat="false" ht="63" hidden="false" customHeight="false" outlineLevel="0" collapsed="false">
      <c r="A123" s="39" t="s">
        <v>221</v>
      </c>
      <c r="B123" s="40" t="s">
        <v>222</v>
      </c>
      <c r="C123" s="41" t="n">
        <f aca="false">1610780.49+10159.27</f>
        <v>1620939.76</v>
      </c>
      <c r="D123" s="41" t="n">
        <f aca="false">1652839.51-29283.95</f>
        <v>1623555.56</v>
      </c>
      <c r="E123" s="41" t="n">
        <f aca="false">1652839.51+34476.95</f>
        <v>1687316.46</v>
      </c>
    </row>
    <row r="124" customFormat="false" ht="47.25" hidden="false" customHeight="false" outlineLevel="0" collapsed="false">
      <c r="A124" s="19" t="s">
        <v>223</v>
      </c>
      <c r="B124" s="25" t="s">
        <v>224</v>
      </c>
      <c r="C124" s="26" t="n">
        <f aca="false">C125</f>
        <v>7278820.65</v>
      </c>
      <c r="D124" s="26" t="n">
        <f aca="false">D125</f>
        <v>7419817.02</v>
      </c>
      <c r="E124" s="26" t="n">
        <f aca="false">E125</f>
        <v>7113258.55</v>
      </c>
    </row>
    <row r="125" customFormat="false" ht="47.25" hidden="false" customHeight="false" outlineLevel="0" collapsed="false">
      <c r="A125" s="39" t="s">
        <v>225</v>
      </c>
      <c r="B125" s="40" t="s">
        <v>226</v>
      </c>
      <c r="C125" s="41" t="n">
        <v>7278820.65</v>
      </c>
      <c r="D125" s="41" t="n">
        <v>7419817.02</v>
      </c>
      <c r="E125" s="41" t="n">
        <v>7113258.55</v>
      </c>
    </row>
    <row r="126" customFormat="false" ht="47.25" hidden="false" customHeight="false" outlineLevel="0" collapsed="false">
      <c r="A126" s="19" t="s">
        <v>227</v>
      </c>
      <c r="B126" s="25" t="s">
        <v>228</v>
      </c>
      <c r="C126" s="26" t="n">
        <f aca="false">C127</f>
        <v>0</v>
      </c>
      <c r="D126" s="26" t="n">
        <f aca="false">D127</f>
        <v>0</v>
      </c>
      <c r="E126" s="26" t="n">
        <f aca="false">E127</f>
        <v>215927216.49</v>
      </c>
    </row>
    <row r="127" customFormat="false" ht="47.25" hidden="false" customHeight="false" outlineLevel="0" collapsed="false">
      <c r="A127" s="39" t="s">
        <v>229</v>
      </c>
      <c r="B127" s="40" t="s">
        <v>230</v>
      </c>
      <c r="C127" s="41" t="n">
        <v>0</v>
      </c>
      <c r="D127" s="41" t="n">
        <v>0</v>
      </c>
      <c r="E127" s="41" t="n">
        <v>215927216.49</v>
      </c>
    </row>
    <row r="128" customFormat="false" ht="31.5" hidden="false" customHeight="false" outlineLevel="0" collapsed="false">
      <c r="A128" s="19" t="s">
        <v>231</v>
      </c>
      <c r="B128" s="25" t="s">
        <v>232</v>
      </c>
      <c r="C128" s="26" t="n">
        <f aca="false">C129</f>
        <v>481281.83</v>
      </c>
      <c r="D128" s="26" t="n">
        <f aca="false">D129</f>
        <v>0</v>
      </c>
      <c r="E128" s="26" t="n">
        <f aca="false">E129</f>
        <v>0</v>
      </c>
    </row>
    <row r="129" customFormat="false" ht="53.25" hidden="false" customHeight="true" outlineLevel="0" collapsed="false">
      <c r="A129" s="39" t="s">
        <v>233</v>
      </c>
      <c r="B129" s="40" t="s">
        <v>234</v>
      </c>
      <c r="C129" s="41" t="n">
        <f aca="false">1392682.93-911401.1</f>
        <v>481281.83</v>
      </c>
      <c r="D129" s="41" t="n">
        <f aca="false">1409876.54-1409876.54</f>
        <v>0</v>
      </c>
      <c r="E129" s="41" t="n">
        <f aca="false">1409876.54-1409876.54</f>
        <v>0</v>
      </c>
    </row>
    <row r="130" customFormat="false" ht="15.75" hidden="false" customHeight="false" outlineLevel="0" collapsed="false">
      <c r="A130" s="42" t="s">
        <v>235</v>
      </c>
      <c r="B130" s="43" t="s">
        <v>236</v>
      </c>
      <c r="C130" s="26" t="n">
        <f aca="false">C131</f>
        <v>70395577.68</v>
      </c>
      <c r="D130" s="26" t="n">
        <f aca="false">D131</f>
        <v>23701107.31</v>
      </c>
      <c r="E130" s="26" t="n">
        <f aca="false">E131</f>
        <v>20329049.97</v>
      </c>
    </row>
    <row r="131" customFormat="false" ht="15.75" hidden="false" customHeight="false" outlineLevel="0" collapsed="false">
      <c r="A131" s="42" t="s">
        <v>237</v>
      </c>
      <c r="B131" s="43" t="s">
        <v>238</v>
      </c>
      <c r="C131" s="26" t="n">
        <f aca="false">SUM(C133:C143)</f>
        <v>70395577.68</v>
      </c>
      <c r="D131" s="26" t="n">
        <f aca="false">SUM(D133:D143)</f>
        <v>23701107.31</v>
      </c>
      <c r="E131" s="26" t="n">
        <f aca="false">SUM(E133:E143)</f>
        <v>20329049.97</v>
      </c>
    </row>
    <row r="132" customFormat="false" ht="15.75" hidden="false" customHeight="false" outlineLevel="0" collapsed="false">
      <c r="A132" s="44"/>
      <c r="B132" s="43" t="s">
        <v>239</v>
      </c>
      <c r="C132" s="26"/>
      <c r="D132" s="26"/>
      <c r="E132" s="26"/>
    </row>
    <row r="133" customFormat="false" ht="51" hidden="false" customHeight="true" outlineLevel="0" collapsed="false">
      <c r="A133" s="44"/>
      <c r="B133" s="25" t="s">
        <v>240</v>
      </c>
      <c r="C133" s="26" t="n">
        <v>168005</v>
      </c>
      <c r="D133" s="26" t="n">
        <v>168005</v>
      </c>
      <c r="E133" s="26" t="n">
        <v>168005</v>
      </c>
    </row>
    <row r="134" customFormat="false" ht="51" hidden="false" customHeight="true" outlineLevel="0" collapsed="false">
      <c r="A134" s="44"/>
      <c r="B134" s="25" t="s">
        <v>241</v>
      </c>
      <c r="C134" s="26" t="n">
        <v>13909050</v>
      </c>
      <c r="D134" s="26" t="n">
        <v>0</v>
      </c>
      <c r="E134" s="26" t="n">
        <v>0</v>
      </c>
    </row>
    <row r="135" customFormat="false" ht="31.5" hidden="false" customHeight="false" outlineLevel="0" collapsed="false">
      <c r="A135" s="44"/>
      <c r="B135" s="25" t="s">
        <v>242</v>
      </c>
      <c r="C135" s="26" t="n">
        <v>3797275.12</v>
      </c>
      <c r="D135" s="26" t="n">
        <v>0</v>
      </c>
      <c r="E135" s="26" t="n">
        <v>0</v>
      </c>
    </row>
    <row r="136" customFormat="false" ht="59.65" hidden="false" customHeight="true" outlineLevel="0" collapsed="false">
      <c r="A136" s="44"/>
      <c r="B136" s="25" t="s">
        <v>243</v>
      </c>
      <c r="C136" s="26" t="n">
        <v>0</v>
      </c>
      <c r="D136" s="26" t="n">
        <v>3372297.23</v>
      </c>
      <c r="E136" s="26" t="n">
        <v>0</v>
      </c>
    </row>
    <row r="137" customFormat="false" ht="48" hidden="false" customHeight="true" outlineLevel="0" collapsed="false">
      <c r="A137" s="44"/>
      <c r="B137" s="25" t="s">
        <v>244</v>
      </c>
      <c r="C137" s="26" t="n">
        <v>30019608.91</v>
      </c>
      <c r="D137" s="26" t="n">
        <v>0</v>
      </c>
      <c r="E137" s="26" t="n">
        <v>0</v>
      </c>
    </row>
    <row r="138" customFormat="false" ht="52.5" hidden="false" customHeight="true" outlineLevel="0" collapsed="false">
      <c r="A138" s="21"/>
      <c r="B138" s="43" t="s">
        <v>245</v>
      </c>
      <c r="C138" s="26" t="n">
        <v>92071.61</v>
      </c>
      <c r="D138" s="26" t="n">
        <v>264088.63</v>
      </c>
      <c r="E138" s="26" t="n">
        <v>264328.52</v>
      </c>
    </row>
    <row r="139" customFormat="false" ht="57" hidden="false" customHeight="true" outlineLevel="0" collapsed="false">
      <c r="A139" s="21"/>
      <c r="B139" s="43" t="s">
        <v>246</v>
      </c>
      <c r="C139" s="26" t="n">
        <v>11814400</v>
      </c>
      <c r="D139" s="26" t="n">
        <v>0</v>
      </c>
      <c r="E139" s="26" t="n">
        <v>0</v>
      </c>
    </row>
    <row r="140" customFormat="false" ht="53.25" hidden="false" customHeight="true" outlineLevel="0" collapsed="false">
      <c r="A140" s="21"/>
      <c r="B140" s="43" t="s">
        <v>247</v>
      </c>
      <c r="C140" s="26" t="n">
        <v>1595167.04</v>
      </c>
      <c r="D140" s="26" t="n">
        <v>0</v>
      </c>
      <c r="E140" s="26" t="n">
        <v>0</v>
      </c>
    </row>
    <row r="141" customFormat="false" ht="31.5" hidden="false" customHeight="false" outlineLevel="0" collapsed="false">
      <c r="A141" s="21"/>
      <c r="B141" s="43" t="s">
        <v>248</v>
      </c>
      <c r="C141" s="26" t="n">
        <v>0</v>
      </c>
      <c r="D141" s="26" t="n">
        <v>19896716.45</v>
      </c>
      <c r="E141" s="26" t="n">
        <v>19896716.45</v>
      </c>
    </row>
    <row r="142" customFormat="false" ht="47.25" hidden="false" customHeight="false" outlineLevel="0" collapsed="false">
      <c r="A142" s="21"/>
      <c r="B142" s="40" t="s">
        <v>249</v>
      </c>
      <c r="C142" s="41" t="n">
        <v>6000000</v>
      </c>
      <c r="D142" s="41" t="n">
        <v>0</v>
      </c>
      <c r="E142" s="41" t="n">
        <v>0</v>
      </c>
    </row>
    <row r="143" customFormat="false" ht="47.25" hidden="false" customHeight="false" outlineLevel="0" collapsed="false">
      <c r="A143" s="21"/>
      <c r="B143" s="40" t="s">
        <v>250</v>
      </c>
      <c r="C143" s="41" t="n">
        <v>3000000</v>
      </c>
      <c r="D143" s="41" t="n">
        <v>0</v>
      </c>
      <c r="E143" s="41" t="n">
        <v>0</v>
      </c>
    </row>
    <row r="144" customFormat="false" ht="31.5" hidden="false" customHeight="false" outlineLevel="0" collapsed="false">
      <c r="A144" s="45" t="s">
        <v>251</v>
      </c>
      <c r="B144" s="25" t="s">
        <v>252</v>
      </c>
      <c r="C144" s="26" t="n">
        <f aca="false">C145+C160+C162+C164+C166+C168+C170+C172+C174</f>
        <v>854445217.68</v>
      </c>
      <c r="D144" s="26" t="n">
        <f aca="false">D145+D160+D162+D164+D166+D168+D170+D172+D174</f>
        <v>898026029.29</v>
      </c>
      <c r="E144" s="26" t="n">
        <f aca="false">E145+E160+E162+E164+E166+E168+E170+E172+E174</f>
        <v>956015264.51</v>
      </c>
    </row>
    <row r="145" customFormat="false" ht="31.5" hidden="false" customHeight="false" outlineLevel="0" collapsed="false">
      <c r="A145" s="45" t="s">
        <v>253</v>
      </c>
      <c r="B145" s="25" t="s">
        <v>254</v>
      </c>
      <c r="C145" s="26" t="n">
        <f aca="false">C146</f>
        <v>781052851.68</v>
      </c>
      <c r="D145" s="26" t="n">
        <f aca="false">D146</f>
        <v>814532507.29</v>
      </c>
      <c r="E145" s="26" t="n">
        <f aca="false">E146</f>
        <v>872872550.51</v>
      </c>
    </row>
    <row r="146" customFormat="false" ht="34.5" hidden="false" customHeight="true" outlineLevel="0" collapsed="false">
      <c r="A146" s="45" t="s">
        <v>255</v>
      </c>
      <c r="B146" s="25" t="s">
        <v>256</v>
      </c>
      <c r="C146" s="26" t="n">
        <f aca="false">SUM(C148:C159)</f>
        <v>781052851.68</v>
      </c>
      <c r="D146" s="26" t="n">
        <f aca="false">SUM(D148:D159)</f>
        <v>814532507.29</v>
      </c>
      <c r="E146" s="26" t="n">
        <f aca="false">SUM(E148:E159)</f>
        <v>872872550.51</v>
      </c>
    </row>
    <row r="147" customFormat="false" ht="15.75" hidden="false" customHeight="false" outlineLevel="0" collapsed="false">
      <c r="A147" s="45"/>
      <c r="B147" s="25" t="s">
        <v>239</v>
      </c>
      <c r="C147" s="26"/>
      <c r="D147" s="26"/>
      <c r="E147" s="26"/>
    </row>
    <row r="148" customFormat="false" ht="94.5" hidden="false" customHeight="false" outlineLevel="0" collapsed="false">
      <c r="A148" s="46"/>
      <c r="B148" s="40" t="s">
        <v>257</v>
      </c>
      <c r="C148" s="41" t="n">
        <f aca="false">543041075-20886229</f>
        <v>522154846</v>
      </c>
      <c r="D148" s="41" t="n">
        <f aca="false">615332313-36735892</f>
        <v>578596421</v>
      </c>
      <c r="E148" s="41" t="n">
        <f aca="false">672468140-50208000</f>
        <v>622260140</v>
      </c>
    </row>
    <row r="149" customFormat="false" ht="78.75" hidden="false" customHeight="false" outlineLevel="0" collapsed="false">
      <c r="A149" s="46"/>
      <c r="B149" s="40" t="s">
        <v>258</v>
      </c>
      <c r="C149" s="41" t="n">
        <f aca="false">167905069-8527339</f>
        <v>159377730</v>
      </c>
      <c r="D149" s="41" t="n">
        <f aca="false">189605745-13502423</f>
        <v>176103322</v>
      </c>
      <c r="E149" s="41" t="n">
        <f aca="false">206823653-17724892</f>
        <v>189098761</v>
      </c>
    </row>
    <row r="150" customFormat="false" ht="78.75" hidden="false" customHeight="false" outlineLevel="0" collapsed="false">
      <c r="A150" s="46"/>
      <c r="B150" s="25" t="s">
        <v>259</v>
      </c>
      <c r="C150" s="26" t="n">
        <v>8824365.4</v>
      </c>
      <c r="D150" s="26" t="n">
        <v>1136142</v>
      </c>
      <c r="E150" s="26" t="n">
        <v>1136142</v>
      </c>
    </row>
    <row r="151" customFormat="false" ht="63.75" hidden="false" customHeight="true" outlineLevel="0" collapsed="false">
      <c r="A151" s="46"/>
      <c r="B151" s="25" t="s">
        <v>260</v>
      </c>
      <c r="C151" s="26" t="n">
        <v>6065000</v>
      </c>
      <c r="D151" s="26" t="n">
        <v>0</v>
      </c>
      <c r="E151" s="26" t="n">
        <v>0</v>
      </c>
    </row>
    <row r="152" customFormat="false" ht="49.5" hidden="false" customHeight="true" outlineLevel="0" collapsed="false">
      <c r="A152" s="46"/>
      <c r="B152" s="40" t="s">
        <v>261</v>
      </c>
      <c r="C152" s="41" t="n">
        <f aca="false">3910705+4730</f>
        <v>3915435</v>
      </c>
      <c r="D152" s="41" t="n">
        <f aca="false">4057677+18532</f>
        <v>4076209</v>
      </c>
      <c r="E152" s="41" t="n">
        <f aca="false">4210528+19273</f>
        <v>4229801</v>
      </c>
    </row>
    <row r="153" customFormat="false" ht="63" hidden="false" customHeight="false" outlineLevel="0" collapsed="false">
      <c r="A153" s="46"/>
      <c r="B153" s="40" t="s">
        <v>262</v>
      </c>
      <c r="C153" s="41" t="n">
        <f aca="false">94239814.92-64041909.36</f>
        <v>30197905.56</v>
      </c>
      <c r="D153" s="26" t="n">
        <v>2288548.92</v>
      </c>
      <c r="E153" s="26" t="n">
        <v>2288548.92</v>
      </c>
    </row>
    <row r="154" customFormat="false" ht="78.75" hidden="false" customHeight="false" outlineLevel="0" collapsed="false">
      <c r="A154" s="46"/>
      <c r="B154" s="40" t="s">
        <v>263</v>
      </c>
      <c r="C154" s="41" t="n">
        <f aca="false">31280382.57+85474.37</f>
        <v>31365856.94</v>
      </c>
      <c r="D154" s="41" t="n">
        <f aca="false">33366836.06-237205.5</f>
        <v>33129630.56</v>
      </c>
      <c r="E154" s="41" t="n">
        <f aca="false">35071503.38-462844.88</f>
        <v>34608658.5</v>
      </c>
    </row>
    <row r="155" customFormat="false" ht="47.25" hidden="false" customHeight="false" outlineLevel="0" collapsed="false">
      <c r="A155" s="46"/>
      <c r="B155" s="40" t="s">
        <v>264</v>
      </c>
      <c r="C155" s="41" t="n">
        <f aca="false">1219463+1486</f>
        <v>1220949</v>
      </c>
      <c r="D155" s="41" t="n">
        <f aca="false">1265642+5822</f>
        <v>1271464</v>
      </c>
      <c r="E155" s="41" t="n">
        <f aca="false">1313668+6055</f>
        <v>1319723</v>
      </c>
    </row>
    <row r="156" customFormat="false" ht="47.25" hidden="false" customHeight="false" outlineLevel="0" collapsed="false">
      <c r="A156" s="46"/>
      <c r="B156" s="40" t="s">
        <v>265</v>
      </c>
      <c r="C156" s="41" t="n">
        <f aca="false">150.17+0.72</f>
        <v>150.89</v>
      </c>
      <c r="D156" s="41" t="n">
        <f aca="false">156.17+0.75</f>
        <v>156.92</v>
      </c>
      <c r="E156" s="41" t="n">
        <f aca="false">162.42+0.78</f>
        <v>163.2</v>
      </c>
    </row>
    <row r="157" customFormat="false" ht="81.4" hidden="false" customHeight="true" outlineLevel="0" collapsed="false">
      <c r="A157" s="46"/>
      <c r="B157" s="25" t="s">
        <v>266</v>
      </c>
      <c r="C157" s="26" t="n">
        <v>3387.08</v>
      </c>
      <c r="D157" s="26" t="n">
        <v>3387.08</v>
      </c>
      <c r="E157" s="26" t="n">
        <v>3387.08</v>
      </c>
    </row>
    <row r="158" customFormat="false" ht="71.65" hidden="false" customHeight="true" outlineLevel="0" collapsed="false">
      <c r="A158" s="46"/>
      <c r="B158" s="25" t="s">
        <v>267</v>
      </c>
      <c r="C158" s="26" t="n">
        <v>12993100</v>
      </c>
      <c r="D158" s="26" t="n">
        <v>12993100</v>
      </c>
      <c r="E158" s="26" t="n">
        <v>12993100</v>
      </c>
    </row>
    <row r="159" customFormat="false" ht="64.5" hidden="false" customHeight="true" outlineLevel="0" collapsed="false">
      <c r="A159" s="46"/>
      <c r="B159" s="25" t="s">
        <v>268</v>
      </c>
      <c r="C159" s="26" t="n">
        <v>4934125.81</v>
      </c>
      <c r="D159" s="26" t="n">
        <v>4934125.81</v>
      </c>
      <c r="E159" s="26" t="n">
        <v>4934125.81</v>
      </c>
    </row>
    <row r="160" customFormat="false" ht="66" hidden="false" customHeight="true" outlineLevel="0" collapsed="false">
      <c r="A160" s="21" t="s">
        <v>269</v>
      </c>
      <c r="B160" s="25" t="s">
        <v>270</v>
      </c>
      <c r="C160" s="26" t="n">
        <f aca="false">C161</f>
        <v>4939989</v>
      </c>
      <c r="D160" s="26" t="n">
        <f aca="false">D161</f>
        <v>5136872</v>
      </c>
      <c r="E160" s="26" t="n">
        <f aca="false">E161</f>
        <v>5342705</v>
      </c>
    </row>
    <row r="161" customFormat="false" ht="81" hidden="false" customHeight="true" outlineLevel="0" collapsed="false">
      <c r="A161" s="47" t="s">
        <v>271</v>
      </c>
      <c r="B161" s="40" t="s">
        <v>272</v>
      </c>
      <c r="C161" s="41" t="n">
        <f aca="false">4916124+23865</f>
        <v>4939989</v>
      </c>
      <c r="D161" s="41" t="n">
        <f aca="false">5113008+23864</f>
        <v>5136872</v>
      </c>
      <c r="E161" s="41" t="n">
        <f aca="false">5318841+23864</f>
        <v>5342705</v>
      </c>
    </row>
    <row r="162" customFormat="false" ht="63" hidden="false" customHeight="false" outlineLevel="0" collapsed="false">
      <c r="A162" s="21" t="s">
        <v>273</v>
      </c>
      <c r="B162" s="25" t="s">
        <v>274</v>
      </c>
      <c r="C162" s="26" t="n">
        <f aca="false">C163</f>
        <v>37862286</v>
      </c>
      <c r="D162" s="26" t="n">
        <f aca="false">D163</f>
        <v>49171800</v>
      </c>
      <c r="E162" s="26" t="n">
        <f aca="false">E163</f>
        <v>49171800</v>
      </c>
    </row>
    <row r="163" customFormat="false" ht="69" hidden="false" customHeight="true" outlineLevel="0" collapsed="false">
      <c r="A163" s="39" t="s">
        <v>275</v>
      </c>
      <c r="B163" s="40" t="s">
        <v>276</v>
      </c>
      <c r="C163" s="41" t="n">
        <f aca="false">49171800-11309514</f>
        <v>37862286</v>
      </c>
      <c r="D163" s="26" t="n">
        <v>49171800</v>
      </c>
      <c r="E163" s="26" t="n">
        <v>49171800</v>
      </c>
    </row>
    <row r="164" customFormat="false" ht="50.25" hidden="false" customHeight="true" outlineLevel="0" collapsed="false">
      <c r="A164" s="19" t="s">
        <v>277</v>
      </c>
      <c r="B164" s="25" t="s">
        <v>278</v>
      </c>
      <c r="C164" s="26" t="n">
        <f aca="false">C165</f>
        <v>2552304</v>
      </c>
      <c r="D164" s="26" t="n">
        <f aca="false">D165</f>
        <v>2790432</v>
      </c>
      <c r="E164" s="26" t="n">
        <f aca="false">E165</f>
        <v>2890080</v>
      </c>
    </row>
    <row r="165" customFormat="false" ht="57.75" hidden="false" customHeight="true" outlineLevel="0" collapsed="false">
      <c r="A165" s="39" t="s">
        <v>279</v>
      </c>
      <c r="B165" s="40" t="s">
        <v>280</v>
      </c>
      <c r="C165" s="41" t="n">
        <f aca="false">2637416-85112</f>
        <v>2552304</v>
      </c>
      <c r="D165" s="41" t="n">
        <f aca="false">2887136-96704</f>
        <v>2790432</v>
      </c>
      <c r="E165" s="41" t="n">
        <f aca="false">2887136+2944</f>
        <v>2890080</v>
      </c>
    </row>
    <row r="166" customFormat="false" ht="69" hidden="false" customHeight="true" outlineLevel="0" collapsed="false">
      <c r="A166" s="21" t="s">
        <v>281</v>
      </c>
      <c r="B166" s="25" t="s">
        <v>282</v>
      </c>
      <c r="C166" s="26" t="n">
        <f aca="false">C167</f>
        <v>16752</v>
      </c>
      <c r="D166" s="26" t="n">
        <f aca="false">D167</f>
        <v>134525</v>
      </c>
      <c r="E166" s="26" t="n">
        <f aca="false">E167</f>
        <v>17922</v>
      </c>
    </row>
    <row r="167" customFormat="false" ht="67.5" hidden="false" customHeight="true" outlineLevel="0" collapsed="false">
      <c r="A167" s="47" t="s">
        <v>283</v>
      </c>
      <c r="B167" s="40" t="s">
        <v>284</v>
      </c>
      <c r="C167" s="41" t="n">
        <f aca="false">25952-9200</f>
        <v>16752</v>
      </c>
      <c r="D167" s="41" t="n">
        <f aca="false">320758-186233</f>
        <v>134525</v>
      </c>
      <c r="E167" s="41" t="n">
        <f aca="false">25952-8030</f>
        <v>17922</v>
      </c>
    </row>
    <row r="168" customFormat="false" ht="66" hidden="false" customHeight="true" outlineLevel="0" collapsed="false">
      <c r="A168" s="21" t="s">
        <v>285</v>
      </c>
      <c r="B168" s="25" t="s">
        <v>286</v>
      </c>
      <c r="C168" s="26" t="n">
        <f aca="false">C169</f>
        <v>22545400</v>
      </c>
      <c r="D168" s="26" t="n">
        <f aca="false">D169</f>
        <v>20639700</v>
      </c>
      <c r="E168" s="26" t="n">
        <f aca="false">E169</f>
        <v>19961400</v>
      </c>
    </row>
    <row r="169" customFormat="false" ht="66" hidden="false" customHeight="true" outlineLevel="0" collapsed="false">
      <c r="A169" s="47" t="s">
        <v>287</v>
      </c>
      <c r="B169" s="40" t="s">
        <v>288</v>
      </c>
      <c r="C169" s="41" t="n">
        <f aca="false">21414900+1130500</f>
        <v>22545400</v>
      </c>
      <c r="D169" s="41" t="n">
        <f aca="false">21414900-775200</f>
        <v>20639700</v>
      </c>
      <c r="E169" s="41" t="n">
        <f aca="false">21414900-1453500</f>
        <v>19961400</v>
      </c>
    </row>
    <row r="170" customFormat="false" ht="36" hidden="false" customHeight="true" outlineLevel="0" collapsed="false">
      <c r="A170" s="21" t="s">
        <v>289</v>
      </c>
      <c r="B170" s="25" t="s">
        <v>290</v>
      </c>
      <c r="C170" s="26" t="n">
        <f aca="false">C171</f>
        <v>2154869</v>
      </c>
      <c r="D170" s="26" t="n">
        <f aca="false">D171</f>
        <v>2154869</v>
      </c>
      <c r="E170" s="26" t="n">
        <f aca="false">E171</f>
        <v>2154869</v>
      </c>
    </row>
    <row r="171" customFormat="false" ht="36.75" hidden="false" customHeight="true" outlineLevel="0" collapsed="false">
      <c r="A171" s="47" t="s">
        <v>291</v>
      </c>
      <c r="B171" s="40" t="s">
        <v>292</v>
      </c>
      <c r="C171" s="41" t="n">
        <f aca="false">1512732+642137</f>
        <v>2154869</v>
      </c>
      <c r="D171" s="41" t="n">
        <f aca="false">1512732+642137</f>
        <v>2154869</v>
      </c>
      <c r="E171" s="41" t="n">
        <f aca="false">1512732+642137</f>
        <v>2154869</v>
      </c>
    </row>
    <row r="172" customFormat="false" ht="34.5" hidden="false" customHeight="true" outlineLevel="0" collapsed="false">
      <c r="A172" s="21" t="s">
        <v>293</v>
      </c>
      <c r="B172" s="25" t="s">
        <v>294</v>
      </c>
      <c r="C172" s="26" t="n">
        <f aca="false">C173</f>
        <v>2951610</v>
      </c>
      <c r="D172" s="26" t="n">
        <f aca="false">D173</f>
        <v>3080036</v>
      </c>
      <c r="E172" s="26" t="n">
        <f aca="false">E173</f>
        <v>3203238</v>
      </c>
    </row>
    <row r="173" customFormat="false" ht="36.75" hidden="false" customHeight="true" outlineLevel="0" collapsed="false">
      <c r="A173" s="21" t="s">
        <v>295</v>
      </c>
      <c r="B173" s="25" t="s">
        <v>296</v>
      </c>
      <c r="C173" s="26" t="n">
        <v>2951610</v>
      </c>
      <c r="D173" s="26" t="n">
        <v>3080036</v>
      </c>
      <c r="E173" s="26" t="n">
        <v>3203238</v>
      </c>
    </row>
    <row r="174" customFormat="false" ht="21.75" hidden="false" customHeight="true" outlineLevel="0" collapsed="false">
      <c r="A174" s="21" t="s">
        <v>297</v>
      </c>
      <c r="B174" s="25" t="s">
        <v>298</v>
      </c>
      <c r="C174" s="26" t="n">
        <f aca="false">C175</f>
        <v>369156</v>
      </c>
      <c r="D174" s="26" t="n">
        <f aca="false">D175</f>
        <v>385288</v>
      </c>
      <c r="E174" s="26" t="n">
        <f aca="false">E175</f>
        <v>400700</v>
      </c>
    </row>
    <row r="175" customFormat="false" ht="21.75" hidden="false" customHeight="true" outlineLevel="0" collapsed="false">
      <c r="A175" s="47" t="s">
        <v>299</v>
      </c>
      <c r="B175" s="40" t="s">
        <v>300</v>
      </c>
      <c r="C175" s="41" t="n">
        <f aca="false">728078-358922</f>
        <v>369156</v>
      </c>
      <c r="D175" s="41" t="n">
        <f aca="false">755442-370154</f>
        <v>385288</v>
      </c>
      <c r="E175" s="41" t="n">
        <f aca="false">783900-383200</f>
        <v>400700</v>
      </c>
    </row>
    <row r="176" customFormat="false" ht="20.25" hidden="false" customHeight="true" outlineLevel="0" collapsed="false">
      <c r="A176" s="42" t="s">
        <v>301</v>
      </c>
      <c r="B176" s="48" t="s">
        <v>302</v>
      </c>
      <c r="C176" s="26" t="n">
        <f aca="false">C177+C179+C181+C183</f>
        <v>48076993.28</v>
      </c>
      <c r="D176" s="26" t="n">
        <f aca="false">D177+D179+D181+D183</f>
        <v>46902204</v>
      </c>
      <c r="E176" s="26" t="n">
        <f aca="false">E177+E179+E181+E183</f>
        <v>47190920.64</v>
      </c>
    </row>
    <row r="177" customFormat="false" ht="141.75" hidden="false" customHeight="false" outlineLevel="0" collapsed="false">
      <c r="A177" s="49" t="s">
        <v>303</v>
      </c>
      <c r="B177" s="50" t="s">
        <v>304</v>
      </c>
      <c r="C177" s="26" t="n">
        <f aca="false">C178</f>
        <v>1523340</v>
      </c>
      <c r="D177" s="26" t="n">
        <f aca="false">D178</f>
        <v>1523340</v>
      </c>
      <c r="E177" s="26" t="n">
        <f aca="false">E178</f>
        <v>1523340</v>
      </c>
    </row>
    <row r="178" customFormat="false" ht="149.25" hidden="false" customHeight="true" outlineLevel="0" collapsed="false">
      <c r="A178" s="42" t="s">
        <v>305</v>
      </c>
      <c r="B178" s="43" t="s">
        <v>306</v>
      </c>
      <c r="C178" s="26" t="n">
        <v>1523340</v>
      </c>
      <c r="D178" s="26" t="n">
        <v>1523340</v>
      </c>
      <c r="E178" s="26" t="n">
        <v>1523340</v>
      </c>
    </row>
    <row r="179" customFormat="false" ht="83.25" hidden="false" customHeight="true" outlineLevel="0" collapsed="false">
      <c r="A179" s="42" t="s">
        <v>307</v>
      </c>
      <c r="B179" s="48" t="s">
        <v>308</v>
      </c>
      <c r="C179" s="26" t="n">
        <f aca="false">C180</f>
        <v>2979653.28</v>
      </c>
      <c r="D179" s="26" t="n">
        <f aca="false">D180</f>
        <v>3024864</v>
      </c>
      <c r="E179" s="26" t="n">
        <f aca="false">E180</f>
        <v>3079580.64</v>
      </c>
    </row>
    <row r="180" customFormat="false" ht="84" hidden="false" customHeight="true" outlineLevel="0" collapsed="false">
      <c r="A180" s="51" t="s">
        <v>309</v>
      </c>
      <c r="B180" s="52" t="s">
        <v>310</v>
      </c>
      <c r="C180" s="41" t="n">
        <f aca="false">2855942.4+123710.88</f>
        <v>2979653.28</v>
      </c>
      <c r="D180" s="41" t="n">
        <f aca="false">4228570.8-1203706.8</f>
        <v>3024864</v>
      </c>
      <c r="E180" s="41" t="n">
        <f aca="false">4228570.8-1148990.16</f>
        <v>3079580.64</v>
      </c>
    </row>
    <row r="181" customFormat="false" ht="69" hidden="false" customHeight="true" outlineLevel="0" collapsed="false">
      <c r="A181" s="42" t="s">
        <v>311</v>
      </c>
      <c r="B181" s="43" t="s">
        <v>312</v>
      </c>
      <c r="C181" s="26" t="n">
        <f aca="false">C182</f>
        <v>42354000</v>
      </c>
      <c r="D181" s="26" t="n">
        <f aca="false">D182</f>
        <v>42354000</v>
      </c>
      <c r="E181" s="26" t="n">
        <f aca="false">E182</f>
        <v>42588000</v>
      </c>
    </row>
    <row r="182" customFormat="false" ht="131.25" hidden="false" customHeight="true" outlineLevel="0" collapsed="false">
      <c r="A182" s="51" t="s">
        <v>313</v>
      </c>
      <c r="B182" s="53" t="s">
        <v>314</v>
      </c>
      <c r="C182" s="41" t="n">
        <f aca="false">33228000+9126000</f>
        <v>42354000</v>
      </c>
      <c r="D182" s="41" t="n">
        <f aca="false">33228000+9126000</f>
        <v>42354000</v>
      </c>
      <c r="E182" s="41" t="n">
        <f aca="false">33228000+9360000</f>
        <v>42588000</v>
      </c>
    </row>
    <row r="183" customFormat="false" ht="15.75" hidden="false" customHeight="false" outlineLevel="0" collapsed="false">
      <c r="A183" s="42" t="s">
        <v>315</v>
      </c>
      <c r="B183" s="43" t="s">
        <v>316</v>
      </c>
      <c r="C183" s="26" t="n">
        <f aca="false">C184</f>
        <v>1220000</v>
      </c>
      <c r="D183" s="26" t="n">
        <f aca="false">D184</f>
        <v>0</v>
      </c>
      <c r="E183" s="26" t="n">
        <f aca="false">E184</f>
        <v>0</v>
      </c>
    </row>
    <row r="184" customFormat="false" ht="31.5" hidden="false" customHeight="false" outlineLevel="0" collapsed="false">
      <c r="A184" s="42" t="s">
        <v>317</v>
      </c>
      <c r="B184" s="43" t="s">
        <v>318</v>
      </c>
      <c r="C184" s="26" t="n">
        <v>1220000</v>
      </c>
      <c r="D184" s="26" t="n">
        <v>0</v>
      </c>
      <c r="E184" s="26" t="n">
        <v>0</v>
      </c>
    </row>
    <row r="185" customFormat="false" ht="15.75" hidden="false" customHeight="false" outlineLevel="0" collapsed="false">
      <c r="A185" s="54" t="s">
        <v>319</v>
      </c>
      <c r="B185" s="54"/>
      <c r="C185" s="55" t="n">
        <f aca="false">C20+C112</f>
        <v>2082684921.96</v>
      </c>
      <c r="D185" s="55" t="n">
        <f aca="false">D20+D112</f>
        <v>2075301979.63</v>
      </c>
      <c r="E185" s="55" t="n">
        <f aca="false">E20+E112</f>
        <v>2831904842.35</v>
      </c>
    </row>
    <row r="186" customFormat="false" ht="12.75" hidden="false" customHeight="false" outlineLevel="0" collapsed="false">
      <c r="B186" s="56"/>
    </row>
    <row r="187" customFormat="false" ht="12.75" hidden="false" customHeight="false" outlineLevel="0" collapsed="false">
      <c r="D187" s="57"/>
      <c r="E187" s="57"/>
    </row>
    <row r="190" customFormat="false" ht="12.75" hidden="false" customHeight="false" outlineLevel="0" collapsed="false">
      <c r="A190" s="58"/>
      <c r="B190" s="58"/>
      <c r="C190" s="59"/>
    </row>
    <row r="191" customFormat="false" ht="12.75" hidden="false" customHeight="false" outlineLevel="0" collapsed="false">
      <c r="A191" s="58"/>
      <c r="B191" s="58"/>
      <c r="C191" s="59"/>
    </row>
    <row r="192" customFormat="false" ht="12.75" hidden="false" customHeight="false" outlineLevel="0" collapsed="false">
      <c r="A192" s="58"/>
      <c r="B192" s="58"/>
      <c r="C192" s="59"/>
    </row>
    <row r="193" customFormat="false" ht="12.75" hidden="false" customHeight="false" outlineLevel="0" collapsed="false">
      <c r="A193" s="58"/>
      <c r="B193" s="58"/>
      <c r="C193" s="59"/>
    </row>
    <row r="194" customFormat="false" ht="12.75" hidden="false" customHeight="false" outlineLevel="0" collapsed="false">
      <c r="A194" s="58"/>
      <c r="B194" s="58"/>
      <c r="C194" s="59"/>
    </row>
    <row r="195" customFormat="false" ht="12.75" hidden="false" customHeight="false" outlineLevel="0" collapsed="false">
      <c r="A195" s="58"/>
      <c r="B195" s="58"/>
      <c r="C195" s="59"/>
    </row>
    <row r="196" customFormat="false" ht="12.75" hidden="false" customHeight="false" outlineLevel="0" collapsed="false">
      <c r="A196" s="58"/>
      <c r="B196" s="58"/>
      <c r="C196" s="59"/>
    </row>
    <row r="197" customFormat="false" ht="12.75" hidden="false" customHeight="false" outlineLevel="0" collapsed="false">
      <c r="A197" s="58"/>
      <c r="B197" s="58"/>
      <c r="C197" s="59"/>
    </row>
    <row r="198" customFormat="false" ht="12.75" hidden="false" customHeight="false" outlineLevel="0" collapsed="false">
      <c r="A198" s="58"/>
      <c r="B198" s="58"/>
      <c r="C198" s="59"/>
    </row>
    <row r="199" customFormat="false" ht="12.75" hidden="false" customHeight="false" outlineLevel="0" collapsed="false">
      <c r="A199" s="58"/>
      <c r="B199" s="58"/>
      <c r="C199" s="59"/>
    </row>
    <row r="200" customFormat="false" ht="12.75" hidden="false" customHeight="false" outlineLevel="0" collapsed="false">
      <c r="A200" s="58"/>
      <c r="B200" s="58"/>
      <c r="C200" s="59"/>
    </row>
    <row r="201" customFormat="false" ht="12.75" hidden="false" customHeight="false" outlineLevel="0" collapsed="false">
      <c r="A201" s="58"/>
      <c r="B201" s="58"/>
      <c r="C201" s="59"/>
    </row>
    <row r="202" customFormat="false" ht="12.75" hidden="false" customHeight="false" outlineLevel="0" collapsed="false">
      <c r="A202" s="58"/>
      <c r="B202" s="58"/>
      <c r="C202" s="59"/>
    </row>
    <row r="203" customFormat="false" ht="12.75" hidden="false" customHeight="false" outlineLevel="0" collapsed="false">
      <c r="A203" s="58"/>
      <c r="B203" s="58"/>
      <c r="C203" s="59"/>
    </row>
    <row r="204" customFormat="false" ht="12.75" hidden="false" customHeight="false" outlineLevel="0" collapsed="false">
      <c r="A204" s="58"/>
      <c r="B204" s="58"/>
      <c r="C204" s="59"/>
    </row>
    <row r="205" customFormat="false" ht="12.75" hidden="false" customHeight="false" outlineLevel="0" collapsed="false">
      <c r="A205" s="58"/>
      <c r="B205" s="58"/>
      <c r="C205" s="59"/>
    </row>
    <row r="206" customFormat="false" ht="12.75" hidden="false" customHeight="false" outlineLevel="0" collapsed="false">
      <c r="A206" s="58"/>
      <c r="B206" s="58"/>
      <c r="C206" s="59"/>
    </row>
    <row r="207" customFormat="false" ht="12.75" hidden="false" customHeight="false" outlineLevel="0" collapsed="false">
      <c r="A207" s="58"/>
      <c r="B207" s="58"/>
      <c r="C207" s="59"/>
    </row>
    <row r="208" customFormat="false" ht="12.75" hidden="false" customHeight="false" outlineLevel="0" collapsed="false">
      <c r="A208" s="58"/>
      <c r="B208" s="58"/>
      <c r="C208" s="59"/>
    </row>
    <row r="209" customFormat="false" ht="12.75" hidden="false" customHeight="false" outlineLevel="0" collapsed="false">
      <c r="A209" s="58"/>
      <c r="B209" s="58"/>
      <c r="C209" s="59"/>
    </row>
    <row r="210" customFormat="false" ht="12.75" hidden="false" customHeight="false" outlineLevel="0" collapsed="false">
      <c r="A210" s="58"/>
      <c r="B210" s="58"/>
      <c r="C210" s="59"/>
    </row>
    <row r="211" customFormat="false" ht="12.75" hidden="false" customHeight="false" outlineLevel="0" collapsed="false">
      <c r="A211" s="58"/>
      <c r="B211" s="58"/>
      <c r="C211" s="59"/>
    </row>
    <row r="212" customFormat="false" ht="12.75" hidden="false" customHeight="false" outlineLevel="0" collapsed="false">
      <c r="A212" s="58"/>
      <c r="B212" s="58"/>
      <c r="C212" s="59"/>
    </row>
    <row r="213" customFormat="false" ht="12.75" hidden="false" customHeight="false" outlineLevel="0" collapsed="false">
      <c r="A213" s="58"/>
      <c r="B213" s="58"/>
      <c r="C213" s="59"/>
    </row>
    <row r="214" customFormat="false" ht="12.75" hidden="false" customHeight="false" outlineLevel="0" collapsed="false">
      <c r="A214" s="58"/>
      <c r="B214" s="58"/>
      <c r="C214" s="59"/>
    </row>
    <row r="215" customFormat="false" ht="12.75" hidden="false" customHeight="false" outlineLevel="0" collapsed="false">
      <c r="A215" s="58"/>
      <c r="B215" s="58"/>
      <c r="C215" s="59"/>
    </row>
    <row r="216" customFormat="false" ht="12.75" hidden="false" customHeight="false" outlineLevel="0" collapsed="false">
      <c r="A216" s="58"/>
      <c r="B216" s="58"/>
      <c r="C216" s="59"/>
    </row>
    <row r="217" customFormat="false" ht="12.75" hidden="false" customHeight="false" outlineLevel="0" collapsed="false">
      <c r="A217" s="58"/>
      <c r="B217" s="58"/>
      <c r="C217" s="59"/>
    </row>
    <row r="218" customFormat="false" ht="12.75" hidden="false" customHeight="false" outlineLevel="0" collapsed="false">
      <c r="A218" s="58"/>
      <c r="B218" s="58"/>
      <c r="C218" s="59"/>
    </row>
    <row r="219" customFormat="false" ht="12.75" hidden="false" customHeight="false" outlineLevel="0" collapsed="false">
      <c r="A219" s="58"/>
      <c r="B219" s="58"/>
      <c r="C219" s="59"/>
    </row>
    <row r="220" customFormat="false" ht="12.75" hidden="false" customHeight="false" outlineLevel="0" collapsed="false">
      <c r="A220" s="58"/>
      <c r="B220" s="58"/>
      <c r="C220" s="59"/>
    </row>
    <row r="221" customFormat="false" ht="12.75" hidden="false" customHeight="false" outlineLevel="0" collapsed="false">
      <c r="A221" s="58"/>
      <c r="B221" s="58"/>
      <c r="C221" s="59"/>
    </row>
    <row r="222" customFormat="false" ht="12.75" hidden="false" customHeight="false" outlineLevel="0" collapsed="false">
      <c r="A222" s="58"/>
      <c r="B222" s="58"/>
      <c r="C222" s="59"/>
    </row>
    <row r="223" customFormat="false" ht="12.75" hidden="false" customHeight="false" outlineLevel="0" collapsed="false">
      <c r="A223" s="58"/>
      <c r="B223" s="58"/>
      <c r="C223" s="59"/>
    </row>
    <row r="224" customFormat="false" ht="12.75" hidden="false" customHeight="false" outlineLevel="0" collapsed="false">
      <c r="A224" s="58"/>
      <c r="B224" s="58"/>
      <c r="C224" s="59"/>
    </row>
    <row r="225" customFormat="false" ht="12.75" hidden="false" customHeight="false" outlineLevel="0" collapsed="false">
      <c r="A225" s="58"/>
      <c r="B225" s="58"/>
      <c r="C225" s="59"/>
    </row>
    <row r="226" customFormat="false" ht="12.75" hidden="false" customHeight="false" outlineLevel="0" collapsed="false">
      <c r="A226" s="58"/>
      <c r="B226" s="58"/>
      <c r="C226" s="59"/>
    </row>
    <row r="227" customFormat="false" ht="12.75" hidden="false" customHeight="false" outlineLevel="0" collapsed="false">
      <c r="A227" s="58"/>
      <c r="B227" s="58"/>
      <c r="C227" s="59"/>
    </row>
    <row r="228" customFormat="false" ht="12.75" hidden="false" customHeight="false" outlineLevel="0" collapsed="false">
      <c r="A228" s="58"/>
      <c r="B228" s="58"/>
      <c r="C228" s="59"/>
    </row>
    <row r="229" customFormat="false" ht="12.75" hidden="false" customHeight="false" outlineLevel="0" collapsed="false">
      <c r="A229" s="58"/>
      <c r="B229" s="58"/>
      <c r="C229" s="59"/>
    </row>
    <row r="230" customFormat="false" ht="12.75" hidden="false" customHeight="false" outlineLevel="0" collapsed="false">
      <c r="A230" s="58"/>
      <c r="B230" s="58"/>
      <c r="C230" s="59"/>
    </row>
    <row r="231" customFormat="false" ht="12.75" hidden="false" customHeight="false" outlineLevel="0" collapsed="false">
      <c r="A231" s="58"/>
      <c r="B231" s="58"/>
      <c r="C231" s="59"/>
    </row>
    <row r="232" customFormat="false" ht="12.75" hidden="false" customHeight="false" outlineLevel="0" collapsed="false">
      <c r="A232" s="58"/>
      <c r="B232" s="58"/>
      <c r="C232" s="59"/>
    </row>
    <row r="233" customFormat="false" ht="12.75" hidden="false" customHeight="false" outlineLevel="0" collapsed="false">
      <c r="A233" s="58"/>
      <c r="B233" s="58"/>
      <c r="C233" s="59"/>
    </row>
    <row r="234" customFormat="false" ht="12.75" hidden="false" customHeight="false" outlineLevel="0" collapsed="false">
      <c r="A234" s="58"/>
      <c r="B234" s="58"/>
      <c r="C234" s="59"/>
    </row>
    <row r="235" customFormat="false" ht="12.75" hidden="false" customHeight="false" outlineLevel="0" collapsed="false">
      <c r="A235" s="58"/>
      <c r="B235" s="58"/>
      <c r="C235" s="59"/>
    </row>
    <row r="236" customFormat="false" ht="12.75" hidden="false" customHeight="false" outlineLevel="0" collapsed="false">
      <c r="A236" s="58"/>
      <c r="B236" s="58"/>
      <c r="C236" s="59"/>
    </row>
    <row r="237" customFormat="false" ht="12.75" hidden="false" customHeight="false" outlineLevel="0" collapsed="false">
      <c r="A237" s="58"/>
      <c r="B237" s="58"/>
      <c r="C237" s="59"/>
    </row>
    <row r="238" customFormat="false" ht="12.75" hidden="false" customHeight="false" outlineLevel="0" collapsed="false">
      <c r="A238" s="58"/>
      <c r="B238" s="58"/>
      <c r="C238" s="59"/>
    </row>
    <row r="239" customFormat="false" ht="12.75" hidden="false" customHeight="false" outlineLevel="0" collapsed="false">
      <c r="A239" s="58"/>
      <c r="B239" s="58"/>
      <c r="C239" s="59"/>
    </row>
    <row r="240" customFormat="false" ht="12.75" hidden="false" customHeight="false" outlineLevel="0" collapsed="false">
      <c r="A240" s="58"/>
      <c r="B240" s="58"/>
      <c r="C240" s="59"/>
    </row>
    <row r="241" customFormat="false" ht="12.75" hidden="false" customHeight="false" outlineLevel="0" collapsed="false">
      <c r="A241" s="58"/>
      <c r="B241" s="58"/>
      <c r="C241" s="59"/>
    </row>
    <row r="242" customFormat="false" ht="12.75" hidden="false" customHeight="false" outlineLevel="0" collapsed="false">
      <c r="A242" s="58"/>
      <c r="B242" s="58"/>
      <c r="C242" s="59"/>
    </row>
    <row r="243" customFormat="false" ht="12.75" hidden="false" customHeight="false" outlineLevel="0" collapsed="false">
      <c r="A243" s="58"/>
      <c r="B243" s="58"/>
      <c r="C243" s="59"/>
    </row>
    <row r="244" customFormat="false" ht="12.75" hidden="false" customHeight="false" outlineLevel="0" collapsed="false">
      <c r="A244" s="58"/>
      <c r="B244" s="58"/>
      <c r="C244" s="59"/>
    </row>
    <row r="245" customFormat="false" ht="12.75" hidden="false" customHeight="false" outlineLevel="0" collapsed="false">
      <c r="A245" s="58"/>
      <c r="B245" s="58"/>
      <c r="C245" s="59"/>
    </row>
    <row r="246" customFormat="false" ht="12.75" hidden="false" customHeight="false" outlineLevel="0" collapsed="false">
      <c r="A246" s="58"/>
      <c r="B246" s="58"/>
      <c r="C246" s="59"/>
    </row>
    <row r="247" customFormat="false" ht="12.75" hidden="false" customHeight="false" outlineLevel="0" collapsed="false">
      <c r="A247" s="58"/>
      <c r="B247" s="58"/>
      <c r="C247" s="59"/>
    </row>
    <row r="248" customFormat="false" ht="12.75" hidden="false" customHeight="false" outlineLevel="0" collapsed="false">
      <c r="A248" s="58"/>
      <c r="B248" s="58"/>
      <c r="C248" s="59"/>
    </row>
    <row r="249" customFormat="false" ht="12.75" hidden="false" customHeight="false" outlineLevel="0" collapsed="false">
      <c r="A249" s="58"/>
      <c r="B249" s="58"/>
      <c r="C249" s="59"/>
    </row>
    <row r="250" customFormat="false" ht="12.75" hidden="false" customHeight="false" outlineLevel="0" collapsed="false">
      <c r="A250" s="58"/>
      <c r="B250" s="58"/>
      <c r="C250" s="59"/>
    </row>
    <row r="251" customFormat="false" ht="12.75" hidden="false" customHeight="false" outlineLevel="0" collapsed="false">
      <c r="A251" s="58"/>
      <c r="B251" s="58"/>
      <c r="C251" s="59"/>
    </row>
    <row r="252" customFormat="false" ht="12.75" hidden="false" customHeight="false" outlineLevel="0" collapsed="false">
      <c r="A252" s="58"/>
      <c r="B252" s="58"/>
      <c r="C252" s="59"/>
    </row>
    <row r="253" customFormat="false" ht="12.75" hidden="false" customHeight="false" outlineLevel="0" collapsed="false">
      <c r="A253" s="58"/>
      <c r="B253" s="58"/>
      <c r="C253" s="59"/>
    </row>
    <row r="254" customFormat="false" ht="12.75" hidden="false" customHeight="false" outlineLevel="0" collapsed="false">
      <c r="A254" s="58"/>
      <c r="B254" s="58"/>
      <c r="C254" s="59"/>
    </row>
    <row r="255" customFormat="false" ht="12.75" hidden="false" customHeight="false" outlineLevel="0" collapsed="false">
      <c r="A255" s="58"/>
      <c r="B255" s="58"/>
      <c r="C255" s="59"/>
    </row>
    <row r="256" customFormat="false" ht="12.75" hidden="false" customHeight="false" outlineLevel="0" collapsed="false">
      <c r="A256" s="58"/>
      <c r="B256" s="58"/>
      <c r="C256" s="59"/>
    </row>
    <row r="257" customFormat="false" ht="12.75" hidden="false" customHeight="false" outlineLevel="0" collapsed="false">
      <c r="A257" s="58"/>
      <c r="B257" s="58"/>
      <c r="C257" s="59"/>
    </row>
    <row r="258" customFormat="false" ht="12.75" hidden="false" customHeight="false" outlineLevel="0" collapsed="false">
      <c r="A258" s="58"/>
      <c r="B258" s="58"/>
      <c r="C258" s="59"/>
    </row>
    <row r="259" customFormat="false" ht="12.75" hidden="false" customHeight="false" outlineLevel="0" collapsed="false">
      <c r="A259" s="58"/>
      <c r="B259" s="58"/>
      <c r="C259" s="59"/>
    </row>
    <row r="260" customFormat="false" ht="12.75" hidden="false" customHeight="false" outlineLevel="0" collapsed="false">
      <c r="A260" s="58"/>
      <c r="B260" s="58"/>
      <c r="C260" s="59"/>
    </row>
    <row r="261" customFormat="false" ht="12.75" hidden="false" customHeight="false" outlineLevel="0" collapsed="false">
      <c r="A261" s="58"/>
      <c r="B261" s="58"/>
      <c r="C261" s="59"/>
    </row>
    <row r="262" customFormat="false" ht="12.75" hidden="false" customHeight="false" outlineLevel="0" collapsed="false">
      <c r="A262" s="58"/>
      <c r="B262" s="58"/>
      <c r="C262" s="59"/>
    </row>
    <row r="263" customFormat="false" ht="12.75" hidden="false" customHeight="false" outlineLevel="0" collapsed="false">
      <c r="A263" s="58"/>
      <c r="B263" s="58"/>
      <c r="C263" s="59"/>
    </row>
    <row r="264" customFormat="false" ht="12.75" hidden="false" customHeight="false" outlineLevel="0" collapsed="false">
      <c r="A264" s="58"/>
      <c r="B264" s="58"/>
      <c r="C264" s="59"/>
    </row>
    <row r="265" customFormat="false" ht="12.75" hidden="false" customHeight="false" outlineLevel="0" collapsed="false">
      <c r="A265" s="58"/>
      <c r="B265" s="58"/>
      <c r="C265" s="59"/>
    </row>
    <row r="266" customFormat="false" ht="12.75" hidden="false" customHeight="false" outlineLevel="0" collapsed="false">
      <c r="A266" s="58"/>
      <c r="B266" s="58"/>
      <c r="C266" s="59"/>
    </row>
    <row r="267" customFormat="false" ht="12.75" hidden="false" customHeight="false" outlineLevel="0" collapsed="false">
      <c r="A267" s="58"/>
      <c r="B267" s="58"/>
      <c r="C267" s="59"/>
    </row>
    <row r="268" customFormat="false" ht="12.75" hidden="false" customHeight="false" outlineLevel="0" collapsed="false">
      <c r="A268" s="58"/>
      <c r="B268" s="58"/>
      <c r="C268" s="59"/>
    </row>
    <row r="269" customFormat="false" ht="12.75" hidden="false" customHeight="false" outlineLevel="0" collapsed="false">
      <c r="A269" s="58"/>
      <c r="B269" s="58"/>
      <c r="C269" s="59"/>
    </row>
    <row r="270" customFormat="false" ht="12.75" hidden="false" customHeight="false" outlineLevel="0" collapsed="false">
      <c r="A270" s="58"/>
      <c r="B270" s="58"/>
      <c r="C270" s="59"/>
    </row>
    <row r="271" customFormat="false" ht="12.75" hidden="false" customHeight="false" outlineLevel="0" collapsed="false">
      <c r="A271" s="58"/>
      <c r="B271" s="58"/>
      <c r="C271" s="59"/>
    </row>
    <row r="272" customFormat="false" ht="12.75" hidden="false" customHeight="false" outlineLevel="0" collapsed="false">
      <c r="A272" s="58"/>
      <c r="B272" s="58"/>
      <c r="C272" s="59"/>
    </row>
    <row r="273" customFormat="false" ht="12.75" hidden="false" customHeight="false" outlineLevel="0" collapsed="false">
      <c r="A273" s="58"/>
      <c r="B273" s="58"/>
      <c r="C273" s="59"/>
    </row>
    <row r="274" customFormat="false" ht="12.75" hidden="false" customHeight="false" outlineLevel="0" collapsed="false">
      <c r="A274" s="58"/>
      <c r="B274" s="58"/>
      <c r="C274" s="59"/>
    </row>
    <row r="275" customFormat="false" ht="12.75" hidden="false" customHeight="false" outlineLevel="0" collapsed="false">
      <c r="A275" s="58"/>
      <c r="B275" s="58"/>
      <c r="C275" s="59"/>
    </row>
    <row r="276" customFormat="false" ht="12.75" hidden="false" customHeight="false" outlineLevel="0" collapsed="false">
      <c r="A276" s="58"/>
      <c r="B276" s="58"/>
      <c r="C276" s="59"/>
    </row>
    <row r="277" customFormat="false" ht="12.75" hidden="false" customHeight="false" outlineLevel="0" collapsed="false">
      <c r="A277" s="58"/>
      <c r="B277" s="58"/>
      <c r="C277" s="59"/>
    </row>
    <row r="278" customFormat="false" ht="12.75" hidden="false" customHeight="false" outlineLevel="0" collapsed="false">
      <c r="A278" s="58"/>
      <c r="B278" s="58"/>
      <c r="C278" s="59"/>
    </row>
    <row r="279" customFormat="false" ht="12.75" hidden="false" customHeight="false" outlineLevel="0" collapsed="false">
      <c r="A279" s="58"/>
      <c r="B279" s="58"/>
      <c r="C279" s="59"/>
    </row>
    <row r="280" customFormat="false" ht="12.75" hidden="false" customHeight="false" outlineLevel="0" collapsed="false">
      <c r="A280" s="58"/>
      <c r="B280" s="58"/>
      <c r="C280" s="59"/>
    </row>
    <row r="281" customFormat="false" ht="12.75" hidden="false" customHeight="false" outlineLevel="0" collapsed="false">
      <c r="A281" s="58"/>
      <c r="B281" s="58"/>
      <c r="C281" s="59"/>
    </row>
    <row r="282" customFormat="false" ht="12.75" hidden="false" customHeight="false" outlineLevel="0" collapsed="false">
      <c r="A282" s="58"/>
      <c r="B282" s="58"/>
      <c r="C282" s="59"/>
    </row>
    <row r="283" customFormat="false" ht="12.75" hidden="false" customHeight="false" outlineLevel="0" collapsed="false">
      <c r="A283" s="58"/>
      <c r="B283" s="58"/>
      <c r="C283" s="59"/>
    </row>
    <row r="284" customFormat="false" ht="12.75" hidden="false" customHeight="false" outlineLevel="0" collapsed="false">
      <c r="A284" s="58"/>
      <c r="B284" s="58"/>
      <c r="C284" s="59"/>
    </row>
    <row r="285" customFormat="false" ht="12.75" hidden="false" customHeight="false" outlineLevel="0" collapsed="false">
      <c r="A285" s="58"/>
      <c r="B285" s="58"/>
      <c r="C285" s="59"/>
    </row>
    <row r="286" customFormat="false" ht="12.75" hidden="false" customHeight="false" outlineLevel="0" collapsed="false">
      <c r="A286" s="58"/>
      <c r="B286" s="58"/>
      <c r="C286" s="59"/>
    </row>
    <row r="287" customFormat="false" ht="12.75" hidden="false" customHeight="false" outlineLevel="0" collapsed="false">
      <c r="A287" s="58"/>
      <c r="B287" s="58"/>
      <c r="C287" s="59"/>
    </row>
    <row r="288" customFormat="false" ht="12.75" hidden="false" customHeight="false" outlineLevel="0" collapsed="false">
      <c r="A288" s="58"/>
      <c r="B288" s="58"/>
      <c r="C288" s="59"/>
    </row>
    <row r="289" customFormat="false" ht="12.75" hidden="false" customHeight="false" outlineLevel="0" collapsed="false">
      <c r="A289" s="58"/>
      <c r="B289" s="58"/>
      <c r="C289" s="59"/>
    </row>
    <row r="290" customFormat="false" ht="12.75" hidden="false" customHeight="false" outlineLevel="0" collapsed="false">
      <c r="A290" s="58"/>
      <c r="B290" s="58"/>
      <c r="C290" s="59"/>
    </row>
    <row r="291" customFormat="false" ht="12.75" hidden="false" customHeight="false" outlineLevel="0" collapsed="false">
      <c r="A291" s="58"/>
      <c r="B291" s="58"/>
      <c r="C291" s="59"/>
    </row>
    <row r="292" customFormat="false" ht="12.75" hidden="false" customHeight="false" outlineLevel="0" collapsed="false">
      <c r="A292" s="58"/>
      <c r="B292" s="58"/>
      <c r="C292" s="59"/>
    </row>
    <row r="293" customFormat="false" ht="12.75" hidden="false" customHeight="false" outlineLevel="0" collapsed="false">
      <c r="A293" s="58"/>
      <c r="B293" s="58"/>
      <c r="C293" s="59"/>
    </row>
    <row r="294" customFormat="false" ht="12.75" hidden="false" customHeight="false" outlineLevel="0" collapsed="false">
      <c r="A294" s="58"/>
      <c r="B294" s="58"/>
      <c r="C294" s="59"/>
    </row>
    <row r="295" customFormat="false" ht="12.75" hidden="false" customHeight="false" outlineLevel="0" collapsed="false">
      <c r="A295" s="58"/>
      <c r="B295" s="58"/>
      <c r="C295" s="59"/>
    </row>
    <row r="296" customFormat="false" ht="12.75" hidden="false" customHeight="false" outlineLevel="0" collapsed="false">
      <c r="A296" s="58"/>
      <c r="B296" s="58"/>
      <c r="C296" s="59"/>
    </row>
    <row r="297" customFormat="false" ht="12.75" hidden="false" customHeight="false" outlineLevel="0" collapsed="false">
      <c r="A297" s="58"/>
      <c r="B297" s="58"/>
      <c r="C297" s="59"/>
    </row>
    <row r="298" customFormat="false" ht="12.75" hidden="false" customHeight="false" outlineLevel="0" collapsed="false">
      <c r="A298" s="58"/>
      <c r="B298" s="58"/>
      <c r="C298" s="59"/>
    </row>
    <row r="299" customFormat="false" ht="12.75" hidden="false" customHeight="false" outlineLevel="0" collapsed="false">
      <c r="A299" s="58"/>
      <c r="B299" s="58"/>
      <c r="C299" s="59"/>
    </row>
    <row r="300" customFormat="false" ht="12.75" hidden="false" customHeight="false" outlineLevel="0" collapsed="false">
      <c r="A300" s="58"/>
      <c r="B300" s="58"/>
      <c r="C300" s="59"/>
    </row>
    <row r="301" customFormat="false" ht="12.75" hidden="false" customHeight="false" outlineLevel="0" collapsed="false">
      <c r="A301" s="58"/>
      <c r="B301" s="58"/>
      <c r="C301" s="59"/>
    </row>
    <row r="302" customFormat="false" ht="12.75" hidden="false" customHeight="false" outlineLevel="0" collapsed="false">
      <c r="A302" s="58"/>
      <c r="B302" s="58"/>
      <c r="C302" s="59"/>
    </row>
    <row r="303" customFormat="false" ht="12.75" hidden="false" customHeight="false" outlineLevel="0" collapsed="false">
      <c r="A303" s="58"/>
      <c r="B303" s="58"/>
      <c r="C303" s="59"/>
    </row>
    <row r="304" customFormat="false" ht="12.75" hidden="false" customHeight="false" outlineLevel="0" collapsed="false">
      <c r="A304" s="58"/>
      <c r="B304" s="58"/>
      <c r="C304" s="59"/>
    </row>
    <row r="305" customFormat="false" ht="12.75" hidden="false" customHeight="false" outlineLevel="0" collapsed="false">
      <c r="A305" s="58"/>
      <c r="B305" s="58"/>
      <c r="C305" s="59"/>
    </row>
    <row r="306" customFormat="false" ht="12.75" hidden="false" customHeight="false" outlineLevel="0" collapsed="false">
      <c r="A306" s="58"/>
      <c r="B306" s="58"/>
      <c r="C306" s="59"/>
    </row>
    <row r="307" customFormat="false" ht="12.75" hidden="false" customHeight="false" outlineLevel="0" collapsed="false">
      <c r="A307" s="58"/>
      <c r="B307" s="58"/>
      <c r="C307" s="59"/>
    </row>
    <row r="308" customFormat="false" ht="12.75" hidden="false" customHeight="false" outlineLevel="0" collapsed="false">
      <c r="A308" s="58"/>
      <c r="B308" s="58"/>
      <c r="C308" s="59"/>
    </row>
    <row r="309" customFormat="false" ht="12.75" hidden="false" customHeight="false" outlineLevel="0" collapsed="false">
      <c r="A309" s="58"/>
      <c r="B309" s="58"/>
      <c r="C309" s="59"/>
    </row>
    <row r="310" customFormat="false" ht="12.75" hidden="false" customHeight="false" outlineLevel="0" collapsed="false">
      <c r="A310" s="58"/>
      <c r="B310" s="58"/>
      <c r="C310" s="59"/>
    </row>
    <row r="311" customFormat="false" ht="12.75" hidden="false" customHeight="false" outlineLevel="0" collapsed="false">
      <c r="A311" s="58"/>
      <c r="B311" s="58"/>
      <c r="C311" s="59"/>
    </row>
    <row r="312" customFormat="false" ht="12.75" hidden="false" customHeight="false" outlineLevel="0" collapsed="false">
      <c r="A312" s="58"/>
      <c r="B312" s="58"/>
      <c r="C312" s="59"/>
    </row>
    <row r="313" customFormat="false" ht="12.75" hidden="false" customHeight="false" outlineLevel="0" collapsed="false">
      <c r="A313" s="58"/>
      <c r="B313" s="58"/>
      <c r="C313" s="59"/>
    </row>
    <row r="314" customFormat="false" ht="12.75" hidden="false" customHeight="false" outlineLevel="0" collapsed="false">
      <c r="A314" s="58"/>
      <c r="B314" s="58"/>
      <c r="C314" s="59"/>
    </row>
    <row r="315" customFormat="false" ht="12.75" hidden="false" customHeight="false" outlineLevel="0" collapsed="false">
      <c r="A315" s="58"/>
      <c r="B315" s="58"/>
      <c r="C315" s="59"/>
    </row>
    <row r="316" customFormat="false" ht="12.75" hidden="false" customHeight="false" outlineLevel="0" collapsed="false">
      <c r="A316" s="58"/>
      <c r="B316" s="58"/>
      <c r="C316" s="59"/>
    </row>
    <row r="317" customFormat="false" ht="12.75" hidden="false" customHeight="false" outlineLevel="0" collapsed="false">
      <c r="A317" s="58"/>
      <c r="B317" s="58"/>
      <c r="C317" s="59"/>
    </row>
    <row r="318" customFormat="false" ht="12.75" hidden="false" customHeight="false" outlineLevel="0" collapsed="false">
      <c r="A318" s="58"/>
      <c r="B318" s="58"/>
      <c r="C318" s="59"/>
    </row>
    <row r="319" customFormat="false" ht="12.75" hidden="false" customHeight="false" outlineLevel="0" collapsed="false">
      <c r="A319" s="58"/>
      <c r="B319" s="58"/>
      <c r="C319" s="59"/>
    </row>
    <row r="320" customFormat="false" ht="12.75" hidden="false" customHeight="false" outlineLevel="0" collapsed="false">
      <c r="A320" s="58"/>
      <c r="B320" s="58"/>
      <c r="C320" s="59"/>
    </row>
    <row r="321" customFormat="false" ht="12.75" hidden="false" customHeight="false" outlineLevel="0" collapsed="false">
      <c r="A321" s="58"/>
      <c r="B321" s="58"/>
      <c r="C321" s="59"/>
    </row>
    <row r="322" customFormat="false" ht="12.75" hidden="false" customHeight="false" outlineLevel="0" collapsed="false">
      <c r="A322" s="58"/>
      <c r="B322" s="58"/>
      <c r="C322" s="59"/>
    </row>
    <row r="323" customFormat="false" ht="12.75" hidden="false" customHeight="false" outlineLevel="0" collapsed="false">
      <c r="A323" s="58"/>
      <c r="B323" s="58"/>
      <c r="C323" s="59"/>
    </row>
    <row r="324" customFormat="false" ht="12.75" hidden="false" customHeight="false" outlineLevel="0" collapsed="false">
      <c r="A324" s="58"/>
      <c r="B324" s="58"/>
      <c r="C324" s="59"/>
    </row>
    <row r="325" customFormat="false" ht="12.75" hidden="false" customHeight="false" outlineLevel="0" collapsed="false">
      <c r="A325" s="58"/>
      <c r="B325" s="58"/>
      <c r="C325" s="59"/>
    </row>
    <row r="326" customFormat="false" ht="12.75" hidden="false" customHeight="false" outlineLevel="0" collapsed="false">
      <c r="A326" s="58"/>
      <c r="B326" s="58"/>
      <c r="C326" s="59"/>
    </row>
    <row r="327" customFormat="false" ht="12.75" hidden="false" customHeight="false" outlineLevel="0" collapsed="false">
      <c r="A327" s="58"/>
      <c r="B327" s="58"/>
      <c r="C327" s="59"/>
    </row>
    <row r="328" customFormat="false" ht="12.75" hidden="false" customHeight="false" outlineLevel="0" collapsed="false">
      <c r="A328" s="58"/>
      <c r="B328" s="58"/>
      <c r="C328" s="59"/>
    </row>
    <row r="329" customFormat="false" ht="12.75" hidden="false" customHeight="false" outlineLevel="0" collapsed="false">
      <c r="A329" s="58"/>
      <c r="B329" s="58"/>
      <c r="C329" s="59"/>
    </row>
    <row r="330" customFormat="false" ht="12.75" hidden="false" customHeight="false" outlineLevel="0" collapsed="false">
      <c r="A330" s="58"/>
      <c r="B330" s="58"/>
      <c r="C330" s="59"/>
    </row>
    <row r="331" customFormat="false" ht="12.75" hidden="false" customHeight="false" outlineLevel="0" collapsed="false">
      <c r="A331" s="58"/>
      <c r="B331" s="58"/>
      <c r="C331" s="59"/>
    </row>
    <row r="332" customFormat="false" ht="12.75" hidden="false" customHeight="false" outlineLevel="0" collapsed="false">
      <c r="A332" s="58"/>
      <c r="B332" s="58"/>
      <c r="C332" s="59"/>
    </row>
    <row r="333" customFormat="false" ht="12.75" hidden="false" customHeight="false" outlineLevel="0" collapsed="false">
      <c r="A333" s="58"/>
      <c r="B333" s="58"/>
      <c r="C333" s="59"/>
    </row>
    <row r="334" customFormat="false" ht="12.75" hidden="false" customHeight="false" outlineLevel="0" collapsed="false">
      <c r="A334" s="58"/>
      <c r="B334" s="58"/>
      <c r="C334" s="59"/>
    </row>
    <row r="335" customFormat="false" ht="12.75" hidden="false" customHeight="false" outlineLevel="0" collapsed="false">
      <c r="A335" s="58"/>
      <c r="B335" s="58"/>
      <c r="C335" s="59"/>
    </row>
    <row r="336" customFormat="false" ht="12.75" hidden="false" customHeight="false" outlineLevel="0" collapsed="false">
      <c r="A336" s="58"/>
      <c r="B336" s="58"/>
      <c r="C336" s="59"/>
    </row>
    <row r="337" customFormat="false" ht="12.75" hidden="false" customHeight="false" outlineLevel="0" collapsed="false">
      <c r="A337" s="58"/>
      <c r="B337" s="58"/>
      <c r="C337" s="59"/>
    </row>
    <row r="338" customFormat="false" ht="12.75" hidden="false" customHeight="false" outlineLevel="0" collapsed="false">
      <c r="A338" s="58"/>
      <c r="B338" s="58"/>
      <c r="C338" s="59"/>
    </row>
    <row r="339" customFormat="false" ht="12.75" hidden="false" customHeight="false" outlineLevel="0" collapsed="false">
      <c r="A339" s="58"/>
      <c r="B339" s="58"/>
      <c r="C339" s="59"/>
    </row>
    <row r="340" customFormat="false" ht="12.75" hidden="false" customHeight="false" outlineLevel="0" collapsed="false">
      <c r="A340" s="58"/>
      <c r="B340" s="58"/>
      <c r="C340" s="59"/>
    </row>
    <row r="341" customFormat="false" ht="12.75" hidden="false" customHeight="false" outlineLevel="0" collapsed="false">
      <c r="A341" s="58"/>
      <c r="B341" s="58"/>
      <c r="C341" s="59"/>
    </row>
    <row r="342" customFormat="false" ht="12.75" hidden="false" customHeight="false" outlineLevel="0" collapsed="false">
      <c r="A342" s="58"/>
      <c r="B342" s="58"/>
      <c r="C342" s="59"/>
    </row>
    <row r="343" customFormat="false" ht="12.75" hidden="false" customHeight="false" outlineLevel="0" collapsed="false">
      <c r="A343" s="58"/>
      <c r="B343" s="58"/>
      <c r="C343" s="59"/>
    </row>
    <row r="344" customFormat="false" ht="12.75" hidden="false" customHeight="false" outlineLevel="0" collapsed="false">
      <c r="A344" s="58"/>
      <c r="B344" s="58"/>
      <c r="C344" s="59"/>
    </row>
    <row r="345" customFormat="false" ht="12.75" hidden="false" customHeight="false" outlineLevel="0" collapsed="false">
      <c r="A345" s="58"/>
      <c r="B345" s="58"/>
      <c r="C345" s="59"/>
    </row>
    <row r="346" customFormat="false" ht="12.75" hidden="false" customHeight="false" outlineLevel="0" collapsed="false">
      <c r="A346" s="58"/>
      <c r="B346" s="58"/>
      <c r="C346" s="59"/>
    </row>
    <row r="347" customFormat="false" ht="12.75" hidden="false" customHeight="false" outlineLevel="0" collapsed="false">
      <c r="A347" s="58"/>
      <c r="B347" s="58"/>
      <c r="C347" s="59"/>
    </row>
    <row r="348" customFormat="false" ht="12.75" hidden="false" customHeight="false" outlineLevel="0" collapsed="false">
      <c r="A348" s="58"/>
      <c r="B348" s="58"/>
      <c r="C348" s="59"/>
    </row>
    <row r="349" customFormat="false" ht="12.75" hidden="false" customHeight="false" outlineLevel="0" collapsed="false">
      <c r="A349" s="58"/>
      <c r="B349" s="58"/>
      <c r="C349" s="59"/>
    </row>
    <row r="350" customFormat="false" ht="12.75" hidden="false" customHeight="false" outlineLevel="0" collapsed="false">
      <c r="A350" s="58"/>
      <c r="B350" s="58"/>
      <c r="C350" s="59"/>
    </row>
    <row r="351" customFormat="false" ht="12.75" hidden="false" customHeight="false" outlineLevel="0" collapsed="false">
      <c r="A351" s="58"/>
      <c r="B351" s="58"/>
      <c r="C351" s="59"/>
    </row>
    <row r="352" customFormat="false" ht="12.75" hidden="false" customHeight="false" outlineLevel="0" collapsed="false">
      <c r="A352" s="58"/>
      <c r="B352" s="58"/>
      <c r="C352" s="59"/>
    </row>
    <row r="353" customFormat="false" ht="12.75" hidden="false" customHeight="false" outlineLevel="0" collapsed="false">
      <c r="A353" s="58"/>
      <c r="B353" s="58"/>
      <c r="C353" s="59"/>
    </row>
    <row r="354" customFormat="false" ht="12.75" hidden="false" customHeight="false" outlineLevel="0" collapsed="false">
      <c r="A354" s="58"/>
      <c r="B354" s="58"/>
      <c r="C354" s="59"/>
    </row>
    <row r="355" customFormat="false" ht="12.75" hidden="false" customHeight="false" outlineLevel="0" collapsed="false">
      <c r="A355" s="58"/>
      <c r="B355" s="58"/>
      <c r="C355" s="59"/>
    </row>
    <row r="356" customFormat="false" ht="12.75" hidden="false" customHeight="false" outlineLevel="0" collapsed="false">
      <c r="A356" s="58"/>
      <c r="B356" s="58"/>
      <c r="C356" s="59"/>
    </row>
    <row r="357" customFormat="false" ht="12.75" hidden="false" customHeight="false" outlineLevel="0" collapsed="false">
      <c r="A357" s="58"/>
      <c r="B357" s="58"/>
      <c r="C357" s="59"/>
    </row>
    <row r="358" customFormat="false" ht="12.75" hidden="false" customHeight="false" outlineLevel="0" collapsed="false">
      <c r="A358" s="58"/>
      <c r="B358" s="58"/>
      <c r="C358" s="59"/>
    </row>
    <row r="359" customFormat="false" ht="12.75" hidden="false" customHeight="false" outlineLevel="0" collapsed="false">
      <c r="A359" s="58"/>
      <c r="B359" s="58"/>
      <c r="C359" s="59"/>
    </row>
    <row r="360" customFormat="false" ht="12.75" hidden="false" customHeight="false" outlineLevel="0" collapsed="false">
      <c r="A360" s="58"/>
      <c r="B360" s="58"/>
      <c r="C360" s="59"/>
    </row>
    <row r="361" customFormat="false" ht="12.75" hidden="false" customHeight="false" outlineLevel="0" collapsed="false">
      <c r="A361" s="58"/>
      <c r="B361" s="58"/>
      <c r="C361" s="59"/>
    </row>
    <row r="362" customFormat="false" ht="12.75" hidden="false" customHeight="false" outlineLevel="0" collapsed="false">
      <c r="A362" s="58"/>
      <c r="B362" s="58"/>
      <c r="C362" s="59"/>
    </row>
    <row r="363" customFormat="false" ht="12.75" hidden="false" customHeight="false" outlineLevel="0" collapsed="false">
      <c r="A363" s="58"/>
      <c r="B363" s="58"/>
      <c r="C363" s="59"/>
    </row>
    <row r="364" customFormat="false" ht="12.75" hidden="false" customHeight="false" outlineLevel="0" collapsed="false">
      <c r="A364" s="58"/>
      <c r="B364" s="58"/>
      <c r="C364" s="59"/>
    </row>
    <row r="365" customFormat="false" ht="12.75" hidden="false" customHeight="false" outlineLevel="0" collapsed="false">
      <c r="A365" s="58"/>
      <c r="B365" s="58"/>
      <c r="C365" s="59"/>
    </row>
    <row r="366" customFormat="false" ht="12.75" hidden="false" customHeight="false" outlineLevel="0" collapsed="false">
      <c r="A366" s="58"/>
      <c r="B366" s="58"/>
      <c r="C366" s="59"/>
    </row>
    <row r="367" customFormat="false" ht="12.75" hidden="false" customHeight="false" outlineLevel="0" collapsed="false">
      <c r="A367" s="58"/>
      <c r="B367" s="58"/>
      <c r="C367" s="59"/>
    </row>
    <row r="368" customFormat="false" ht="12.75" hidden="false" customHeight="false" outlineLevel="0" collapsed="false">
      <c r="A368" s="58"/>
      <c r="B368" s="58"/>
      <c r="C368" s="59"/>
    </row>
    <row r="369" customFormat="false" ht="12.75" hidden="false" customHeight="false" outlineLevel="0" collapsed="false">
      <c r="A369" s="58"/>
      <c r="B369" s="58"/>
      <c r="C369" s="59"/>
    </row>
    <row r="370" customFormat="false" ht="12.75" hidden="false" customHeight="false" outlineLevel="0" collapsed="false">
      <c r="A370" s="58"/>
      <c r="B370" s="58"/>
      <c r="C370" s="59"/>
    </row>
    <row r="371" customFormat="false" ht="12.75" hidden="false" customHeight="false" outlineLevel="0" collapsed="false">
      <c r="A371" s="58"/>
      <c r="B371" s="58"/>
      <c r="C371" s="59"/>
    </row>
    <row r="372" customFormat="false" ht="12.75" hidden="false" customHeight="false" outlineLevel="0" collapsed="false">
      <c r="A372" s="58"/>
      <c r="B372" s="58"/>
      <c r="C372" s="59"/>
    </row>
    <row r="373" customFormat="false" ht="12.75" hidden="false" customHeight="false" outlineLevel="0" collapsed="false">
      <c r="A373" s="58"/>
      <c r="B373" s="58"/>
      <c r="C373" s="59"/>
    </row>
    <row r="374" customFormat="false" ht="12.75" hidden="false" customHeight="false" outlineLevel="0" collapsed="false">
      <c r="A374" s="58"/>
      <c r="B374" s="58"/>
      <c r="C374" s="59"/>
    </row>
    <row r="375" customFormat="false" ht="12.75" hidden="false" customHeight="false" outlineLevel="0" collapsed="false">
      <c r="A375" s="58"/>
      <c r="B375" s="58"/>
      <c r="C375" s="59"/>
    </row>
    <row r="376" customFormat="false" ht="12.75" hidden="false" customHeight="false" outlineLevel="0" collapsed="false">
      <c r="A376" s="58"/>
      <c r="B376" s="58"/>
      <c r="C376" s="59"/>
    </row>
    <row r="377" customFormat="false" ht="12.75" hidden="false" customHeight="false" outlineLevel="0" collapsed="false">
      <c r="A377" s="58"/>
      <c r="B377" s="58"/>
      <c r="C377" s="59"/>
    </row>
    <row r="378" customFormat="false" ht="12.75" hidden="false" customHeight="false" outlineLevel="0" collapsed="false">
      <c r="A378" s="58"/>
      <c r="B378" s="58"/>
      <c r="C378" s="59"/>
    </row>
    <row r="379" customFormat="false" ht="12.75" hidden="false" customHeight="false" outlineLevel="0" collapsed="false">
      <c r="A379" s="58"/>
      <c r="B379" s="58"/>
      <c r="C379" s="59"/>
    </row>
    <row r="380" customFormat="false" ht="12.75" hidden="false" customHeight="false" outlineLevel="0" collapsed="false">
      <c r="A380" s="58"/>
      <c r="B380" s="58"/>
      <c r="C380" s="59"/>
    </row>
    <row r="381" customFormat="false" ht="12.75" hidden="false" customHeight="false" outlineLevel="0" collapsed="false">
      <c r="A381" s="58"/>
      <c r="B381" s="58"/>
      <c r="C381" s="59"/>
    </row>
    <row r="382" customFormat="false" ht="12.75" hidden="false" customHeight="false" outlineLevel="0" collapsed="false">
      <c r="A382" s="58"/>
      <c r="B382" s="58"/>
      <c r="C382" s="59"/>
    </row>
    <row r="383" customFormat="false" ht="12.75" hidden="false" customHeight="false" outlineLevel="0" collapsed="false">
      <c r="A383" s="58"/>
      <c r="B383" s="58"/>
      <c r="C383" s="59"/>
    </row>
    <row r="384" customFormat="false" ht="12.75" hidden="false" customHeight="false" outlineLevel="0" collapsed="false">
      <c r="A384" s="58"/>
      <c r="B384" s="58"/>
      <c r="C384" s="59"/>
    </row>
    <row r="385" customFormat="false" ht="12.75" hidden="false" customHeight="false" outlineLevel="0" collapsed="false">
      <c r="A385" s="58"/>
      <c r="B385" s="58"/>
      <c r="C385" s="59"/>
    </row>
    <row r="386" customFormat="false" ht="12.75" hidden="false" customHeight="false" outlineLevel="0" collapsed="false">
      <c r="A386" s="58"/>
      <c r="B386" s="58"/>
      <c r="C386" s="59"/>
    </row>
    <row r="387" customFormat="false" ht="12.75" hidden="false" customHeight="false" outlineLevel="0" collapsed="false">
      <c r="A387" s="58"/>
      <c r="B387" s="58"/>
      <c r="C387" s="59"/>
    </row>
    <row r="388" customFormat="false" ht="12.75" hidden="false" customHeight="false" outlineLevel="0" collapsed="false">
      <c r="A388" s="58"/>
      <c r="B388" s="58"/>
      <c r="C388" s="59"/>
    </row>
    <row r="389" customFormat="false" ht="12.75" hidden="false" customHeight="false" outlineLevel="0" collapsed="false">
      <c r="A389" s="58"/>
      <c r="B389" s="58"/>
      <c r="C389" s="59"/>
    </row>
    <row r="390" customFormat="false" ht="12.75" hidden="false" customHeight="false" outlineLevel="0" collapsed="false">
      <c r="A390" s="58"/>
      <c r="B390" s="58"/>
      <c r="C390" s="59"/>
    </row>
    <row r="391" customFormat="false" ht="12.75" hidden="false" customHeight="false" outlineLevel="0" collapsed="false">
      <c r="A391" s="58"/>
      <c r="B391" s="58"/>
      <c r="C391" s="59"/>
    </row>
    <row r="392" customFormat="false" ht="12.75" hidden="false" customHeight="false" outlineLevel="0" collapsed="false">
      <c r="A392" s="58"/>
      <c r="B392" s="58"/>
      <c r="C392" s="59"/>
    </row>
    <row r="393" customFormat="false" ht="12.75" hidden="false" customHeight="false" outlineLevel="0" collapsed="false">
      <c r="A393" s="58"/>
      <c r="B393" s="58"/>
      <c r="C393" s="59"/>
    </row>
    <row r="394" customFormat="false" ht="12.75" hidden="false" customHeight="false" outlineLevel="0" collapsed="false">
      <c r="A394" s="58"/>
      <c r="B394" s="58"/>
      <c r="C394" s="59"/>
    </row>
    <row r="395" customFormat="false" ht="12.75" hidden="false" customHeight="false" outlineLevel="0" collapsed="false">
      <c r="A395" s="58"/>
      <c r="B395" s="58"/>
      <c r="C395" s="59"/>
    </row>
    <row r="396" customFormat="false" ht="12.75" hidden="false" customHeight="false" outlineLevel="0" collapsed="false">
      <c r="A396" s="58"/>
      <c r="B396" s="58"/>
      <c r="C396" s="59"/>
    </row>
    <row r="397" customFormat="false" ht="12.75" hidden="false" customHeight="false" outlineLevel="0" collapsed="false">
      <c r="A397" s="58"/>
      <c r="B397" s="58"/>
      <c r="C397" s="59"/>
    </row>
    <row r="398" customFormat="false" ht="12.75" hidden="false" customHeight="false" outlineLevel="0" collapsed="false">
      <c r="A398" s="58"/>
      <c r="B398" s="58"/>
      <c r="C398" s="59"/>
    </row>
    <row r="399" customFormat="false" ht="12.75" hidden="false" customHeight="false" outlineLevel="0" collapsed="false">
      <c r="A399" s="58"/>
      <c r="B399" s="58"/>
      <c r="C399" s="59"/>
    </row>
    <row r="400" customFormat="false" ht="12.75" hidden="false" customHeight="false" outlineLevel="0" collapsed="false">
      <c r="A400" s="58"/>
      <c r="B400" s="58"/>
      <c r="C400" s="59"/>
    </row>
    <row r="401" customFormat="false" ht="12.75" hidden="false" customHeight="false" outlineLevel="0" collapsed="false">
      <c r="A401" s="58"/>
      <c r="B401" s="58"/>
      <c r="C401" s="59"/>
    </row>
    <row r="402" customFormat="false" ht="12.75" hidden="false" customHeight="false" outlineLevel="0" collapsed="false">
      <c r="A402" s="58"/>
      <c r="B402" s="58"/>
      <c r="C402" s="59"/>
    </row>
    <row r="403" customFormat="false" ht="12.75" hidden="false" customHeight="false" outlineLevel="0" collapsed="false">
      <c r="A403" s="58"/>
      <c r="B403" s="58"/>
      <c r="C403" s="59"/>
    </row>
    <row r="404" customFormat="false" ht="12.75" hidden="false" customHeight="false" outlineLevel="0" collapsed="false">
      <c r="A404" s="58"/>
      <c r="B404" s="58"/>
      <c r="C404" s="59"/>
    </row>
    <row r="405" customFormat="false" ht="12.75" hidden="false" customHeight="false" outlineLevel="0" collapsed="false">
      <c r="A405" s="58"/>
      <c r="B405" s="58"/>
      <c r="C405" s="59"/>
    </row>
    <row r="406" customFormat="false" ht="12.75" hidden="false" customHeight="false" outlineLevel="0" collapsed="false">
      <c r="A406" s="58"/>
      <c r="B406" s="58"/>
      <c r="C406" s="59"/>
    </row>
    <row r="407" customFormat="false" ht="12.75" hidden="false" customHeight="false" outlineLevel="0" collapsed="false">
      <c r="A407" s="58"/>
      <c r="B407" s="58"/>
      <c r="C407" s="59"/>
    </row>
    <row r="408" customFormat="false" ht="12.75" hidden="false" customHeight="false" outlineLevel="0" collapsed="false">
      <c r="A408" s="58"/>
      <c r="B408" s="58"/>
      <c r="C408" s="59"/>
    </row>
    <row r="409" customFormat="false" ht="12.75" hidden="false" customHeight="false" outlineLevel="0" collapsed="false">
      <c r="A409" s="58"/>
      <c r="B409" s="58"/>
      <c r="C409" s="59"/>
    </row>
    <row r="410" customFormat="false" ht="12.75" hidden="false" customHeight="false" outlineLevel="0" collapsed="false">
      <c r="A410" s="58"/>
      <c r="B410" s="58"/>
      <c r="C410" s="59"/>
    </row>
    <row r="411" customFormat="false" ht="12.75" hidden="false" customHeight="false" outlineLevel="0" collapsed="false">
      <c r="A411" s="58"/>
      <c r="B411" s="58"/>
      <c r="C411" s="59"/>
    </row>
    <row r="412" customFormat="false" ht="12.75" hidden="false" customHeight="false" outlineLevel="0" collapsed="false">
      <c r="A412" s="58"/>
      <c r="B412" s="58"/>
      <c r="C412" s="59"/>
    </row>
    <row r="413" customFormat="false" ht="12.75" hidden="false" customHeight="false" outlineLevel="0" collapsed="false">
      <c r="A413" s="58"/>
      <c r="B413" s="58"/>
      <c r="C413" s="59"/>
    </row>
    <row r="414" customFormat="false" ht="12.75" hidden="false" customHeight="false" outlineLevel="0" collapsed="false">
      <c r="A414" s="58"/>
      <c r="B414" s="58"/>
      <c r="C414" s="59"/>
    </row>
    <row r="415" customFormat="false" ht="12.75" hidden="false" customHeight="false" outlineLevel="0" collapsed="false">
      <c r="A415" s="58"/>
      <c r="B415" s="58"/>
      <c r="C415" s="59"/>
    </row>
    <row r="416" customFormat="false" ht="12.75" hidden="false" customHeight="false" outlineLevel="0" collapsed="false">
      <c r="A416" s="58"/>
      <c r="B416" s="58"/>
      <c r="C416" s="59"/>
    </row>
    <row r="417" customFormat="false" ht="12.75" hidden="false" customHeight="false" outlineLevel="0" collapsed="false">
      <c r="A417" s="58"/>
      <c r="B417" s="58"/>
      <c r="C417" s="59"/>
    </row>
    <row r="418" customFormat="false" ht="12.75" hidden="false" customHeight="false" outlineLevel="0" collapsed="false">
      <c r="A418" s="58"/>
      <c r="B418" s="58"/>
      <c r="C418" s="59"/>
    </row>
    <row r="419" customFormat="false" ht="12.75" hidden="false" customHeight="false" outlineLevel="0" collapsed="false">
      <c r="A419" s="58"/>
      <c r="B419" s="58"/>
      <c r="C419" s="59"/>
    </row>
    <row r="420" customFormat="false" ht="12.75" hidden="false" customHeight="false" outlineLevel="0" collapsed="false">
      <c r="A420" s="58"/>
      <c r="B420" s="58"/>
      <c r="C420" s="59"/>
    </row>
    <row r="421" customFormat="false" ht="12.75" hidden="false" customHeight="false" outlineLevel="0" collapsed="false">
      <c r="A421" s="58"/>
      <c r="B421" s="58"/>
      <c r="C421" s="59"/>
    </row>
    <row r="422" customFormat="false" ht="12.75" hidden="false" customHeight="false" outlineLevel="0" collapsed="false">
      <c r="A422" s="58"/>
      <c r="B422" s="58"/>
      <c r="C422" s="59"/>
    </row>
    <row r="423" customFormat="false" ht="12.75" hidden="false" customHeight="false" outlineLevel="0" collapsed="false">
      <c r="A423" s="58"/>
      <c r="B423" s="58"/>
      <c r="C423" s="59"/>
    </row>
    <row r="424" customFormat="false" ht="12.75" hidden="false" customHeight="false" outlineLevel="0" collapsed="false">
      <c r="A424" s="58"/>
      <c r="B424" s="58"/>
      <c r="C424" s="59"/>
    </row>
    <row r="425" customFormat="false" ht="12.75" hidden="false" customHeight="false" outlineLevel="0" collapsed="false">
      <c r="A425" s="58"/>
      <c r="B425" s="58"/>
      <c r="C425" s="59"/>
    </row>
    <row r="426" customFormat="false" ht="12.75" hidden="false" customHeight="false" outlineLevel="0" collapsed="false">
      <c r="A426" s="58"/>
      <c r="B426" s="58"/>
      <c r="C426" s="59"/>
    </row>
    <row r="427" customFormat="false" ht="12.75" hidden="false" customHeight="false" outlineLevel="0" collapsed="false">
      <c r="A427" s="58"/>
      <c r="B427" s="58"/>
      <c r="C427" s="59"/>
    </row>
    <row r="428" customFormat="false" ht="12.75" hidden="false" customHeight="false" outlineLevel="0" collapsed="false">
      <c r="A428" s="58"/>
      <c r="B428" s="58"/>
      <c r="C428" s="59"/>
    </row>
    <row r="429" customFormat="false" ht="12.75" hidden="false" customHeight="false" outlineLevel="0" collapsed="false">
      <c r="A429" s="58"/>
      <c r="B429" s="58"/>
      <c r="C429" s="59"/>
    </row>
    <row r="430" customFormat="false" ht="12.75" hidden="false" customHeight="false" outlineLevel="0" collapsed="false">
      <c r="A430" s="58"/>
      <c r="B430" s="58"/>
      <c r="C430" s="59"/>
    </row>
    <row r="431" customFormat="false" ht="12.75" hidden="false" customHeight="false" outlineLevel="0" collapsed="false">
      <c r="A431" s="58"/>
      <c r="B431" s="58"/>
      <c r="C431" s="59"/>
    </row>
    <row r="432" customFormat="false" ht="12.75" hidden="false" customHeight="false" outlineLevel="0" collapsed="false">
      <c r="A432" s="58"/>
      <c r="B432" s="58"/>
      <c r="C432" s="59"/>
    </row>
    <row r="433" customFormat="false" ht="12.75" hidden="false" customHeight="false" outlineLevel="0" collapsed="false">
      <c r="A433" s="58"/>
      <c r="B433" s="58"/>
      <c r="C433" s="59"/>
    </row>
    <row r="434" customFormat="false" ht="12.75" hidden="false" customHeight="false" outlineLevel="0" collapsed="false">
      <c r="A434" s="58"/>
      <c r="B434" s="58"/>
      <c r="C434" s="59"/>
    </row>
    <row r="435" customFormat="false" ht="12.75" hidden="false" customHeight="false" outlineLevel="0" collapsed="false">
      <c r="A435" s="58"/>
      <c r="B435" s="58"/>
      <c r="C435" s="59"/>
    </row>
    <row r="436" customFormat="false" ht="12.75" hidden="false" customHeight="false" outlineLevel="0" collapsed="false">
      <c r="A436" s="58"/>
      <c r="B436" s="58"/>
      <c r="C436" s="59"/>
    </row>
    <row r="437" customFormat="false" ht="12.75" hidden="false" customHeight="false" outlineLevel="0" collapsed="false">
      <c r="A437" s="58"/>
      <c r="B437" s="58"/>
      <c r="C437" s="59"/>
    </row>
    <row r="438" customFormat="false" ht="12.75" hidden="false" customHeight="false" outlineLevel="0" collapsed="false">
      <c r="A438" s="58"/>
      <c r="B438" s="58"/>
      <c r="C438" s="59"/>
    </row>
    <row r="439" customFormat="false" ht="12.75" hidden="false" customHeight="false" outlineLevel="0" collapsed="false">
      <c r="A439" s="58"/>
      <c r="B439" s="58"/>
      <c r="C439" s="59"/>
    </row>
    <row r="440" customFormat="false" ht="12.75" hidden="false" customHeight="false" outlineLevel="0" collapsed="false">
      <c r="A440" s="58"/>
      <c r="B440" s="58"/>
      <c r="C440" s="59"/>
    </row>
    <row r="441" customFormat="false" ht="12.75" hidden="false" customHeight="false" outlineLevel="0" collapsed="false">
      <c r="A441" s="58"/>
      <c r="B441" s="58"/>
      <c r="C441" s="59"/>
    </row>
    <row r="442" customFormat="false" ht="12.75" hidden="false" customHeight="false" outlineLevel="0" collapsed="false">
      <c r="A442" s="58"/>
      <c r="B442" s="58"/>
      <c r="C442" s="59"/>
    </row>
    <row r="443" customFormat="false" ht="12.75" hidden="false" customHeight="false" outlineLevel="0" collapsed="false">
      <c r="A443" s="58"/>
      <c r="B443" s="58"/>
      <c r="C443" s="59"/>
    </row>
    <row r="444" customFormat="false" ht="12.75" hidden="false" customHeight="false" outlineLevel="0" collapsed="false">
      <c r="A444" s="58"/>
      <c r="B444" s="58"/>
      <c r="C444" s="59"/>
    </row>
    <row r="445" customFormat="false" ht="12.75" hidden="false" customHeight="false" outlineLevel="0" collapsed="false">
      <c r="A445" s="58"/>
      <c r="B445" s="58"/>
      <c r="C445" s="59"/>
    </row>
    <row r="446" customFormat="false" ht="12.75" hidden="false" customHeight="false" outlineLevel="0" collapsed="false">
      <c r="A446" s="58"/>
      <c r="B446" s="58"/>
      <c r="C446" s="59"/>
    </row>
    <row r="447" customFormat="false" ht="12.75" hidden="false" customHeight="false" outlineLevel="0" collapsed="false">
      <c r="A447" s="58"/>
      <c r="B447" s="58"/>
      <c r="C447" s="59"/>
    </row>
    <row r="448" customFormat="false" ht="12.75" hidden="false" customHeight="false" outlineLevel="0" collapsed="false">
      <c r="A448" s="58"/>
      <c r="B448" s="58"/>
      <c r="C448" s="59"/>
    </row>
    <row r="449" customFormat="false" ht="12.75" hidden="false" customHeight="false" outlineLevel="0" collapsed="false">
      <c r="A449" s="58"/>
      <c r="B449" s="58"/>
      <c r="C449" s="59"/>
    </row>
    <row r="450" customFormat="false" ht="12.75" hidden="false" customHeight="false" outlineLevel="0" collapsed="false">
      <c r="A450" s="58"/>
      <c r="B450" s="58"/>
      <c r="C450" s="59"/>
    </row>
    <row r="451" customFormat="false" ht="12.75" hidden="false" customHeight="false" outlineLevel="0" collapsed="false">
      <c r="A451" s="58"/>
      <c r="B451" s="58"/>
      <c r="C451" s="59"/>
    </row>
    <row r="452" customFormat="false" ht="12.75" hidden="false" customHeight="false" outlineLevel="0" collapsed="false">
      <c r="A452" s="58"/>
      <c r="B452" s="58"/>
      <c r="C452" s="59"/>
    </row>
    <row r="453" customFormat="false" ht="12.75" hidden="false" customHeight="false" outlineLevel="0" collapsed="false">
      <c r="A453" s="58"/>
      <c r="B453" s="58"/>
      <c r="C453" s="59"/>
    </row>
    <row r="454" customFormat="false" ht="12.75" hidden="false" customHeight="false" outlineLevel="0" collapsed="false">
      <c r="A454" s="58"/>
      <c r="B454" s="58"/>
      <c r="C454" s="59"/>
    </row>
    <row r="455" customFormat="false" ht="12.75" hidden="false" customHeight="false" outlineLevel="0" collapsed="false">
      <c r="A455" s="58"/>
      <c r="B455" s="58"/>
      <c r="C455" s="59"/>
    </row>
    <row r="456" customFormat="false" ht="12.75" hidden="false" customHeight="false" outlineLevel="0" collapsed="false">
      <c r="A456" s="58"/>
      <c r="B456" s="58"/>
      <c r="C456" s="59"/>
    </row>
    <row r="457" customFormat="false" ht="12.75" hidden="false" customHeight="false" outlineLevel="0" collapsed="false">
      <c r="A457" s="58"/>
      <c r="B457" s="58"/>
      <c r="C457" s="59"/>
    </row>
    <row r="458" customFormat="false" ht="12.75" hidden="false" customHeight="false" outlineLevel="0" collapsed="false">
      <c r="A458" s="58"/>
      <c r="B458" s="58"/>
      <c r="C458" s="59"/>
    </row>
    <row r="459" customFormat="false" ht="12.75" hidden="false" customHeight="false" outlineLevel="0" collapsed="false">
      <c r="A459" s="58"/>
      <c r="B459" s="58"/>
      <c r="C459" s="59"/>
    </row>
    <row r="460" customFormat="false" ht="12.75" hidden="false" customHeight="false" outlineLevel="0" collapsed="false">
      <c r="A460" s="58"/>
      <c r="B460" s="58"/>
      <c r="C460" s="59"/>
    </row>
    <row r="461" customFormat="false" ht="12.75" hidden="false" customHeight="false" outlineLevel="0" collapsed="false">
      <c r="A461" s="58"/>
      <c r="B461" s="58"/>
      <c r="C461" s="59"/>
    </row>
    <row r="462" customFormat="false" ht="12.75" hidden="false" customHeight="false" outlineLevel="0" collapsed="false">
      <c r="A462" s="58"/>
      <c r="B462" s="58"/>
      <c r="C462" s="59"/>
    </row>
    <row r="463" customFormat="false" ht="12.75" hidden="false" customHeight="false" outlineLevel="0" collapsed="false">
      <c r="A463" s="58"/>
      <c r="B463" s="58"/>
      <c r="C463" s="59"/>
    </row>
    <row r="464" customFormat="false" ht="12.75" hidden="false" customHeight="false" outlineLevel="0" collapsed="false">
      <c r="A464" s="58"/>
      <c r="B464" s="58"/>
      <c r="C464" s="59"/>
    </row>
    <row r="465" customFormat="false" ht="12.75" hidden="false" customHeight="false" outlineLevel="0" collapsed="false">
      <c r="A465" s="58"/>
      <c r="B465" s="58"/>
      <c r="C465" s="59"/>
    </row>
    <row r="466" customFormat="false" ht="12.75" hidden="false" customHeight="false" outlineLevel="0" collapsed="false">
      <c r="A466" s="58"/>
      <c r="B466" s="58"/>
      <c r="C466" s="59"/>
    </row>
    <row r="467" customFormat="false" ht="12.75" hidden="false" customHeight="false" outlineLevel="0" collapsed="false">
      <c r="A467" s="58"/>
      <c r="B467" s="58"/>
      <c r="C467" s="59"/>
    </row>
    <row r="468" customFormat="false" ht="12.75" hidden="false" customHeight="false" outlineLevel="0" collapsed="false">
      <c r="A468" s="58"/>
      <c r="B468" s="58"/>
      <c r="C468" s="59"/>
    </row>
    <row r="469" customFormat="false" ht="12.75" hidden="false" customHeight="false" outlineLevel="0" collapsed="false">
      <c r="A469" s="58"/>
      <c r="B469" s="58"/>
      <c r="C469" s="59"/>
    </row>
    <row r="470" customFormat="false" ht="12.75" hidden="false" customHeight="false" outlineLevel="0" collapsed="false">
      <c r="A470" s="58"/>
      <c r="B470" s="58"/>
      <c r="C470" s="59"/>
    </row>
    <row r="471" customFormat="false" ht="12.75" hidden="false" customHeight="false" outlineLevel="0" collapsed="false">
      <c r="A471" s="58"/>
      <c r="B471" s="58"/>
      <c r="C471" s="59"/>
    </row>
    <row r="472" customFormat="false" ht="12.75" hidden="false" customHeight="false" outlineLevel="0" collapsed="false">
      <c r="A472" s="58"/>
      <c r="B472" s="58"/>
      <c r="C472" s="59"/>
    </row>
    <row r="473" customFormat="false" ht="12.75" hidden="false" customHeight="false" outlineLevel="0" collapsed="false">
      <c r="A473" s="58"/>
      <c r="B473" s="58"/>
      <c r="C473" s="59"/>
    </row>
    <row r="474" customFormat="false" ht="12.75" hidden="false" customHeight="false" outlineLevel="0" collapsed="false">
      <c r="A474" s="58"/>
      <c r="B474" s="58"/>
      <c r="C474" s="59"/>
    </row>
    <row r="475" customFormat="false" ht="12.75" hidden="false" customHeight="false" outlineLevel="0" collapsed="false">
      <c r="A475" s="58"/>
      <c r="B475" s="58"/>
      <c r="C475" s="59"/>
    </row>
    <row r="476" customFormat="false" ht="12.75" hidden="false" customHeight="false" outlineLevel="0" collapsed="false">
      <c r="A476" s="58"/>
      <c r="B476" s="58"/>
      <c r="C476" s="59"/>
    </row>
    <row r="477" customFormat="false" ht="12.75" hidden="false" customHeight="false" outlineLevel="0" collapsed="false">
      <c r="A477" s="58"/>
      <c r="B477" s="58"/>
      <c r="C477" s="59"/>
    </row>
    <row r="478" customFormat="false" ht="12.75" hidden="false" customHeight="false" outlineLevel="0" collapsed="false">
      <c r="A478" s="58"/>
      <c r="B478" s="58"/>
      <c r="C478" s="59"/>
    </row>
    <row r="479" customFormat="false" ht="12.75" hidden="false" customHeight="false" outlineLevel="0" collapsed="false">
      <c r="A479" s="58"/>
      <c r="B479" s="58"/>
      <c r="C479" s="59"/>
    </row>
    <row r="480" customFormat="false" ht="12.75" hidden="false" customHeight="false" outlineLevel="0" collapsed="false">
      <c r="A480" s="58"/>
      <c r="B480" s="58"/>
      <c r="C480" s="59"/>
    </row>
    <row r="481" customFormat="false" ht="12.75" hidden="false" customHeight="false" outlineLevel="0" collapsed="false">
      <c r="A481" s="58"/>
      <c r="B481" s="58"/>
      <c r="C481" s="59"/>
    </row>
    <row r="482" customFormat="false" ht="12.75" hidden="false" customHeight="false" outlineLevel="0" collapsed="false">
      <c r="A482" s="58"/>
      <c r="B482" s="58"/>
      <c r="C482" s="59"/>
    </row>
    <row r="483" customFormat="false" ht="12.75" hidden="false" customHeight="false" outlineLevel="0" collapsed="false">
      <c r="A483" s="58"/>
      <c r="B483" s="58"/>
      <c r="C483" s="59"/>
    </row>
    <row r="484" customFormat="false" ht="12.75" hidden="false" customHeight="false" outlineLevel="0" collapsed="false">
      <c r="A484" s="58"/>
      <c r="B484" s="58"/>
      <c r="C484" s="59"/>
    </row>
    <row r="485" customFormat="false" ht="12.75" hidden="false" customHeight="false" outlineLevel="0" collapsed="false">
      <c r="A485" s="58"/>
      <c r="B485" s="58"/>
      <c r="C485" s="59"/>
    </row>
    <row r="486" customFormat="false" ht="12.75" hidden="false" customHeight="false" outlineLevel="0" collapsed="false">
      <c r="A486" s="58"/>
      <c r="B486" s="58"/>
      <c r="C486" s="59"/>
    </row>
    <row r="487" customFormat="false" ht="12.75" hidden="false" customHeight="false" outlineLevel="0" collapsed="false">
      <c r="A487" s="58"/>
      <c r="B487" s="58"/>
      <c r="C487" s="59"/>
    </row>
    <row r="488" customFormat="false" ht="12.75" hidden="false" customHeight="false" outlineLevel="0" collapsed="false">
      <c r="A488" s="58"/>
      <c r="B488" s="58"/>
      <c r="C488" s="59"/>
    </row>
    <row r="489" customFormat="false" ht="12.75" hidden="false" customHeight="false" outlineLevel="0" collapsed="false">
      <c r="A489" s="58"/>
      <c r="B489" s="58"/>
      <c r="C489" s="59"/>
    </row>
    <row r="490" customFormat="false" ht="12.75" hidden="false" customHeight="false" outlineLevel="0" collapsed="false">
      <c r="A490" s="58"/>
      <c r="B490" s="58"/>
      <c r="C490" s="59"/>
    </row>
    <row r="491" customFormat="false" ht="12.75" hidden="false" customHeight="false" outlineLevel="0" collapsed="false">
      <c r="A491" s="58"/>
      <c r="B491" s="58"/>
      <c r="C491" s="59"/>
    </row>
    <row r="492" customFormat="false" ht="12.75" hidden="false" customHeight="false" outlineLevel="0" collapsed="false">
      <c r="A492" s="58"/>
      <c r="B492" s="58"/>
      <c r="C492" s="59"/>
    </row>
    <row r="493" customFormat="false" ht="12.75" hidden="false" customHeight="false" outlineLevel="0" collapsed="false">
      <c r="A493" s="58"/>
      <c r="B493" s="58"/>
      <c r="C493" s="59"/>
    </row>
    <row r="494" customFormat="false" ht="12.75" hidden="false" customHeight="false" outlineLevel="0" collapsed="false">
      <c r="A494" s="58"/>
      <c r="B494" s="58"/>
      <c r="C494" s="59"/>
    </row>
    <row r="495" customFormat="false" ht="12.75" hidden="false" customHeight="false" outlineLevel="0" collapsed="false">
      <c r="A495" s="58"/>
      <c r="B495" s="58"/>
      <c r="C495" s="59"/>
    </row>
    <row r="496" customFormat="false" ht="12.75" hidden="false" customHeight="false" outlineLevel="0" collapsed="false">
      <c r="A496" s="58"/>
      <c r="B496" s="58"/>
      <c r="C496" s="59"/>
    </row>
    <row r="497" customFormat="false" ht="12.75" hidden="false" customHeight="false" outlineLevel="0" collapsed="false">
      <c r="A497" s="58"/>
      <c r="B497" s="58"/>
      <c r="C497" s="59"/>
    </row>
    <row r="498" customFormat="false" ht="12.75" hidden="false" customHeight="false" outlineLevel="0" collapsed="false">
      <c r="A498" s="58"/>
      <c r="B498" s="58"/>
      <c r="C498" s="59"/>
    </row>
    <row r="499" customFormat="false" ht="12.75" hidden="false" customHeight="false" outlineLevel="0" collapsed="false">
      <c r="A499" s="58"/>
      <c r="B499" s="58"/>
      <c r="C499" s="59"/>
    </row>
    <row r="500" customFormat="false" ht="12.75" hidden="false" customHeight="false" outlineLevel="0" collapsed="false">
      <c r="A500" s="58"/>
      <c r="B500" s="58"/>
      <c r="C500" s="59"/>
    </row>
    <row r="501" customFormat="false" ht="12.75" hidden="false" customHeight="false" outlineLevel="0" collapsed="false">
      <c r="A501" s="58"/>
      <c r="B501" s="58"/>
      <c r="C501" s="59"/>
    </row>
    <row r="502" customFormat="false" ht="12.75" hidden="false" customHeight="false" outlineLevel="0" collapsed="false">
      <c r="A502" s="58"/>
      <c r="B502" s="58"/>
      <c r="C502" s="59"/>
    </row>
    <row r="503" customFormat="false" ht="12.75" hidden="false" customHeight="false" outlineLevel="0" collapsed="false">
      <c r="A503" s="58"/>
      <c r="B503" s="58"/>
      <c r="C503" s="59"/>
    </row>
    <row r="504" customFormat="false" ht="12.75" hidden="false" customHeight="false" outlineLevel="0" collapsed="false">
      <c r="A504" s="58"/>
      <c r="B504" s="58"/>
      <c r="C504" s="59"/>
    </row>
    <row r="505" customFormat="false" ht="12.75" hidden="false" customHeight="false" outlineLevel="0" collapsed="false">
      <c r="A505" s="58"/>
      <c r="B505" s="58"/>
      <c r="C505" s="59"/>
    </row>
    <row r="506" customFormat="false" ht="12.75" hidden="false" customHeight="false" outlineLevel="0" collapsed="false">
      <c r="A506" s="58"/>
      <c r="B506" s="58"/>
      <c r="C506" s="59"/>
    </row>
    <row r="507" customFormat="false" ht="12.75" hidden="false" customHeight="false" outlineLevel="0" collapsed="false">
      <c r="A507" s="58"/>
      <c r="B507" s="58"/>
      <c r="C507" s="59"/>
    </row>
    <row r="508" customFormat="false" ht="12.75" hidden="false" customHeight="false" outlineLevel="0" collapsed="false">
      <c r="A508" s="58"/>
      <c r="B508" s="58"/>
      <c r="C508" s="59"/>
    </row>
    <row r="509" customFormat="false" ht="12.75" hidden="false" customHeight="false" outlineLevel="0" collapsed="false">
      <c r="A509" s="58"/>
      <c r="B509" s="58"/>
      <c r="C509" s="59"/>
    </row>
    <row r="510" customFormat="false" ht="12.75" hidden="false" customHeight="false" outlineLevel="0" collapsed="false">
      <c r="A510" s="58"/>
      <c r="B510" s="58"/>
      <c r="C510" s="59"/>
    </row>
    <row r="511" customFormat="false" ht="12.75" hidden="false" customHeight="false" outlineLevel="0" collapsed="false">
      <c r="A511" s="58"/>
      <c r="B511" s="58"/>
      <c r="C511" s="59"/>
    </row>
    <row r="512" customFormat="false" ht="12.75" hidden="false" customHeight="false" outlineLevel="0" collapsed="false">
      <c r="A512" s="58"/>
      <c r="B512" s="58"/>
      <c r="C512" s="59"/>
    </row>
    <row r="513" customFormat="false" ht="12.75" hidden="false" customHeight="false" outlineLevel="0" collapsed="false">
      <c r="A513" s="58"/>
      <c r="B513" s="58"/>
      <c r="C513" s="59"/>
    </row>
    <row r="514" customFormat="false" ht="12.75" hidden="false" customHeight="false" outlineLevel="0" collapsed="false">
      <c r="A514" s="58"/>
      <c r="B514" s="58"/>
      <c r="C514" s="59"/>
    </row>
    <row r="515" customFormat="false" ht="12.75" hidden="false" customHeight="false" outlineLevel="0" collapsed="false">
      <c r="A515" s="58"/>
      <c r="B515" s="58"/>
      <c r="C515" s="59"/>
    </row>
    <row r="516" customFormat="false" ht="12.75" hidden="false" customHeight="false" outlineLevel="0" collapsed="false">
      <c r="A516" s="58"/>
      <c r="B516" s="58"/>
      <c r="C516" s="59"/>
    </row>
    <row r="517" customFormat="false" ht="12.75" hidden="false" customHeight="false" outlineLevel="0" collapsed="false">
      <c r="A517" s="58"/>
      <c r="B517" s="58"/>
      <c r="C517" s="59"/>
    </row>
    <row r="518" customFormat="false" ht="12.75" hidden="false" customHeight="false" outlineLevel="0" collapsed="false">
      <c r="A518" s="58"/>
      <c r="B518" s="58"/>
      <c r="C518" s="59"/>
    </row>
    <row r="519" customFormat="false" ht="12.75" hidden="false" customHeight="false" outlineLevel="0" collapsed="false">
      <c r="A519" s="58"/>
      <c r="B519" s="58"/>
      <c r="C519" s="59"/>
    </row>
    <row r="520" customFormat="false" ht="12.75" hidden="false" customHeight="false" outlineLevel="0" collapsed="false">
      <c r="A520" s="58"/>
      <c r="B520" s="58"/>
      <c r="C520" s="59"/>
    </row>
    <row r="521" customFormat="false" ht="12.75" hidden="false" customHeight="false" outlineLevel="0" collapsed="false">
      <c r="A521" s="58"/>
      <c r="B521" s="58"/>
      <c r="C521" s="59"/>
    </row>
    <row r="522" customFormat="false" ht="12.75" hidden="false" customHeight="false" outlineLevel="0" collapsed="false">
      <c r="A522" s="58"/>
      <c r="B522" s="58"/>
      <c r="C522" s="59"/>
    </row>
    <row r="523" customFormat="false" ht="12.75" hidden="false" customHeight="false" outlineLevel="0" collapsed="false">
      <c r="A523" s="58"/>
      <c r="B523" s="58"/>
      <c r="C523" s="59"/>
    </row>
    <row r="524" customFormat="false" ht="12.75" hidden="false" customHeight="false" outlineLevel="0" collapsed="false">
      <c r="A524" s="58"/>
      <c r="B524" s="58"/>
      <c r="C524" s="59"/>
    </row>
    <row r="525" customFormat="false" ht="12.75" hidden="false" customHeight="false" outlineLevel="0" collapsed="false">
      <c r="A525" s="58"/>
      <c r="B525" s="58"/>
      <c r="C525" s="59"/>
    </row>
    <row r="526" customFormat="false" ht="12.75" hidden="false" customHeight="false" outlineLevel="0" collapsed="false">
      <c r="A526" s="58"/>
      <c r="B526" s="58"/>
      <c r="C526" s="59"/>
    </row>
    <row r="527" customFormat="false" ht="12.75" hidden="false" customHeight="false" outlineLevel="0" collapsed="false">
      <c r="A527" s="58"/>
      <c r="B527" s="58"/>
      <c r="C527" s="59"/>
    </row>
    <row r="528" customFormat="false" ht="12.75" hidden="false" customHeight="false" outlineLevel="0" collapsed="false">
      <c r="A528" s="58"/>
      <c r="B528" s="58"/>
      <c r="C528" s="59"/>
    </row>
    <row r="529" customFormat="false" ht="12.75" hidden="false" customHeight="false" outlineLevel="0" collapsed="false">
      <c r="A529" s="58"/>
      <c r="B529" s="58"/>
      <c r="C529" s="59"/>
    </row>
    <row r="530" customFormat="false" ht="12.75" hidden="false" customHeight="false" outlineLevel="0" collapsed="false">
      <c r="A530" s="58"/>
      <c r="B530" s="58"/>
      <c r="C530" s="59"/>
    </row>
    <row r="531" customFormat="false" ht="12.75" hidden="false" customHeight="false" outlineLevel="0" collapsed="false">
      <c r="A531" s="58"/>
      <c r="B531" s="58"/>
      <c r="C531" s="59"/>
    </row>
    <row r="532" customFormat="false" ht="12.75" hidden="false" customHeight="false" outlineLevel="0" collapsed="false">
      <c r="A532" s="58"/>
      <c r="B532" s="58"/>
      <c r="C532" s="59"/>
    </row>
    <row r="533" customFormat="false" ht="12.75" hidden="false" customHeight="false" outlineLevel="0" collapsed="false">
      <c r="A533" s="58"/>
      <c r="B533" s="58"/>
      <c r="C533" s="59"/>
    </row>
    <row r="534" customFormat="false" ht="12.75" hidden="false" customHeight="false" outlineLevel="0" collapsed="false">
      <c r="A534" s="58"/>
      <c r="B534" s="58"/>
      <c r="C534" s="59"/>
    </row>
    <row r="535" customFormat="false" ht="12.75" hidden="false" customHeight="false" outlineLevel="0" collapsed="false">
      <c r="A535" s="58"/>
      <c r="B535" s="58"/>
      <c r="C535" s="59"/>
    </row>
    <row r="536" customFormat="false" ht="12.75" hidden="false" customHeight="false" outlineLevel="0" collapsed="false">
      <c r="A536" s="58"/>
      <c r="B536" s="58"/>
      <c r="C536" s="59"/>
    </row>
    <row r="537" customFormat="false" ht="12.75" hidden="false" customHeight="false" outlineLevel="0" collapsed="false">
      <c r="A537" s="58"/>
      <c r="B537" s="58"/>
      <c r="C537" s="59"/>
    </row>
    <row r="538" customFormat="false" ht="12.75" hidden="false" customHeight="false" outlineLevel="0" collapsed="false">
      <c r="A538" s="58"/>
      <c r="B538" s="58"/>
      <c r="C538" s="59"/>
    </row>
    <row r="539" customFormat="false" ht="12.75" hidden="false" customHeight="false" outlineLevel="0" collapsed="false">
      <c r="A539" s="58"/>
      <c r="B539" s="58"/>
      <c r="C539" s="59"/>
    </row>
    <row r="540" customFormat="false" ht="12.75" hidden="false" customHeight="false" outlineLevel="0" collapsed="false">
      <c r="A540" s="58"/>
      <c r="B540" s="58"/>
      <c r="C540" s="59"/>
    </row>
    <row r="541" customFormat="false" ht="12.75" hidden="false" customHeight="false" outlineLevel="0" collapsed="false">
      <c r="A541" s="58"/>
      <c r="B541" s="58"/>
      <c r="C541" s="59"/>
    </row>
    <row r="542" customFormat="false" ht="12.75" hidden="false" customHeight="false" outlineLevel="0" collapsed="false">
      <c r="A542" s="58"/>
      <c r="B542" s="58"/>
      <c r="C542" s="59"/>
    </row>
    <row r="543" customFormat="false" ht="12.75" hidden="false" customHeight="false" outlineLevel="0" collapsed="false">
      <c r="A543" s="58"/>
      <c r="B543" s="58"/>
      <c r="C543" s="59"/>
    </row>
    <row r="544" customFormat="false" ht="12.75" hidden="false" customHeight="false" outlineLevel="0" collapsed="false">
      <c r="A544" s="58"/>
      <c r="B544" s="58"/>
      <c r="C544" s="59"/>
    </row>
    <row r="545" customFormat="false" ht="12.75" hidden="false" customHeight="false" outlineLevel="0" collapsed="false">
      <c r="A545" s="58"/>
      <c r="B545" s="58"/>
      <c r="C545" s="59"/>
    </row>
    <row r="546" customFormat="false" ht="12.75" hidden="false" customHeight="false" outlineLevel="0" collapsed="false">
      <c r="A546" s="58"/>
      <c r="B546" s="58"/>
      <c r="C546" s="59"/>
    </row>
    <row r="547" customFormat="false" ht="12.75" hidden="false" customHeight="false" outlineLevel="0" collapsed="false">
      <c r="A547" s="58"/>
      <c r="B547" s="58"/>
      <c r="C547" s="59"/>
    </row>
    <row r="548" customFormat="false" ht="12.75" hidden="false" customHeight="false" outlineLevel="0" collapsed="false">
      <c r="A548" s="58"/>
      <c r="B548" s="58"/>
      <c r="C548" s="59"/>
    </row>
    <row r="549" customFormat="false" ht="12.75" hidden="false" customHeight="false" outlineLevel="0" collapsed="false">
      <c r="A549" s="58"/>
      <c r="B549" s="58"/>
      <c r="C549" s="59"/>
    </row>
    <row r="550" customFormat="false" ht="12.75" hidden="false" customHeight="false" outlineLevel="0" collapsed="false">
      <c r="A550" s="58"/>
      <c r="B550" s="58"/>
      <c r="C550" s="59"/>
    </row>
    <row r="551" customFormat="false" ht="12.75" hidden="false" customHeight="false" outlineLevel="0" collapsed="false">
      <c r="A551" s="58"/>
      <c r="B551" s="58"/>
      <c r="C551" s="59"/>
    </row>
    <row r="552" customFormat="false" ht="12.75" hidden="false" customHeight="false" outlineLevel="0" collapsed="false">
      <c r="A552" s="58"/>
      <c r="B552" s="58"/>
      <c r="C552" s="59"/>
    </row>
    <row r="553" customFormat="false" ht="12.75" hidden="false" customHeight="false" outlineLevel="0" collapsed="false">
      <c r="A553" s="58"/>
      <c r="B553" s="58"/>
      <c r="C553" s="59"/>
    </row>
    <row r="554" customFormat="false" ht="12.75" hidden="false" customHeight="false" outlineLevel="0" collapsed="false">
      <c r="A554" s="58"/>
      <c r="B554" s="58"/>
      <c r="C554" s="59"/>
    </row>
    <row r="555" customFormat="false" ht="12.75" hidden="false" customHeight="false" outlineLevel="0" collapsed="false">
      <c r="A555" s="58"/>
      <c r="B555" s="58"/>
      <c r="C555" s="59"/>
    </row>
    <row r="556" customFormat="false" ht="12.75" hidden="false" customHeight="false" outlineLevel="0" collapsed="false">
      <c r="A556" s="58"/>
      <c r="B556" s="58"/>
      <c r="C556" s="59"/>
    </row>
    <row r="557" customFormat="false" ht="12.75" hidden="false" customHeight="false" outlineLevel="0" collapsed="false">
      <c r="A557" s="58"/>
      <c r="B557" s="58"/>
      <c r="C557" s="59"/>
    </row>
    <row r="558" customFormat="false" ht="12.75" hidden="false" customHeight="false" outlineLevel="0" collapsed="false">
      <c r="A558" s="58"/>
      <c r="B558" s="58"/>
      <c r="C558" s="59"/>
    </row>
    <row r="559" customFormat="false" ht="12.75" hidden="false" customHeight="false" outlineLevel="0" collapsed="false">
      <c r="A559" s="58"/>
      <c r="B559" s="58"/>
      <c r="C559" s="59"/>
    </row>
    <row r="560" customFormat="false" ht="12.75" hidden="false" customHeight="false" outlineLevel="0" collapsed="false">
      <c r="A560" s="58"/>
      <c r="B560" s="58"/>
      <c r="C560" s="59"/>
    </row>
    <row r="561" customFormat="false" ht="12.75" hidden="false" customHeight="false" outlineLevel="0" collapsed="false">
      <c r="A561" s="58"/>
      <c r="B561" s="58"/>
      <c r="C561" s="59"/>
    </row>
    <row r="562" customFormat="false" ht="12.75" hidden="false" customHeight="false" outlineLevel="0" collapsed="false">
      <c r="A562" s="58"/>
      <c r="B562" s="58"/>
      <c r="C562" s="59"/>
    </row>
    <row r="563" customFormat="false" ht="12.75" hidden="false" customHeight="false" outlineLevel="0" collapsed="false">
      <c r="A563" s="58"/>
      <c r="B563" s="58"/>
      <c r="C563" s="59"/>
    </row>
    <row r="564" customFormat="false" ht="12.75" hidden="false" customHeight="false" outlineLevel="0" collapsed="false">
      <c r="A564" s="58"/>
      <c r="B564" s="58"/>
      <c r="C564" s="59"/>
    </row>
    <row r="565" customFormat="false" ht="12.75" hidden="false" customHeight="false" outlineLevel="0" collapsed="false">
      <c r="A565" s="58"/>
      <c r="B565" s="58"/>
      <c r="C565" s="59"/>
    </row>
    <row r="566" customFormat="false" ht="12.75" hidden="false" customHeight="false" outlineLevel="0" collapsed="false">
      <c r="A566" s="58"/>
      <c r="B566" s="58"/>
      <c r="C566" s="59"/>
    </row>
    <row r="567" customFormat="false" ht="12.75" hidden="false" customHeight="false" outlineLevel="0" collapsed="false">
      <c r="A567" s="58"/>
      <c r="B567" s="58"/>
      <c r="C567" s="59"/>
    </row>
    <row r="568" customFormat="false" ht="12.75" hidden="false" customHeight="false" outlineLevel="0" collapsed="false">
      <c r="A568" s="58"/>
      <c r="B568" s="58"/>
      <c r="C568" s="59"/>
    </row>
    <row r="569" customFormat="false" ht="12.75" hidden="false" customHeight="false" outlineLevel="0" collapsed="false">
      <c r="A569" s="58"/>
      <c r="B569" s="58"/>
      <c r="C569" s="59"/>
    </row>
    <row r="570" customFormat="false" ht="12.75" hidden="false" customHeight="false" outlineLevel="0" collapsed="false">
      <c r="A570" s="58"/>
      <c r="B570" s="58"/>
      <c r="C570" s="59"/>
    </row>
    <row r="571" customFormat="false" ht="12.75" hidden="false" customHeight="false" outlineLevel="0" collapsed="false">
      <c r="A571" s="58"/>
      <c r="B571" s="58"/>
      <c r="C571" s="59"/>
    </row>
    <row r="572" customFormat="false" ht="12.75" hidden="false" customHeight="false" outlineLevel="0" collapsed="false">
      <c r="A572" s="58"/>
      <c r="B572" s="58"/>
      <c r="C572" s="59"/>
    </row>
    <row r="573" customFormat="false" ht="12.75" hidden="false" customHeight="false" outlineLevel="0" collapsed="false">
      <c r="A573" s="58"/>
      <c r="B573" s="58"/>
      <c r="C573" s="59"/>
    </row>
    <row r="574" customFormat="false" ht="12.75" hidden="false" customHeight="false" outlineLevel="0" collapsed="false">
      <c r="A574" s="58"/>
      <c r="B574" s="58"/>
      <c r="C574" s="59"/>
    </row>
    <row r="575" customFormat="false" ht="12.75" hidden="false" customHeight="false" outlineLevel="0" collapsed="false">
      <c r="A575" s="58"/>
      <c r="B575" s="58"/>
      <c r="C575" s="59"/>
    </row>
    <row r="576" customFormat="false" ht="12.75" hidden="false" customHeight="false" outlineLevel="0" collapsed="false">
      <c r="A576" s="58"/>
      <c r="B576" s="58"/>
      <c r="C576" s="59"/>
    </row>
    <row r="577" customFormat="false" ht="12.75" hidden="false" customHeight="false" outlineLevel="0" collapsed="false">
      <c r="A577" s="58"/>
      <c r="B577" s="58"/>
      <c r="C577" s="59"/>
    </row>
    <row r="578" customFormat="false" ht="12.75" hidden="false" customHeight="false" outlineLevel="0" collapsed="false">
      <c r="A578" s="58"/>
      <c r="B578" s="58"/>
      <c r="C578" s="59"/>
    </row>
    <row r="579" customFormat="false" ht="12.75" hidden="false" customHeight="false" outlineLevel="0" collapsed="false">
      <c r="A579" s="58"/>
      <c r="B579" s="58"/>
      <c r="C579" s="59"/>
    </row>
    <row r="580" customFormat="false" ht="12.75" hidden="false" customHeight="false" outlineLevel="0" collapsed="false">
      <c r="A580" s="58"/>
      <c r="B580" s="58"/>
      <c r="C580" s="59"/>
    </row>
    <row r="581" customFormat="false" ht="12.75" hidden="false" customHeight="false" outlineLevel="0" collapsed="false">
      <c r="A581" s="58"/>
      <c r="B581" s="58"/>
      <c r="C581" s="59"/>
    </row>
    <row r="582" customFormat="false" ht="12.75" hidden="false" customHeight="false" outlineLevel="0" collapsed="false">
      <c r="A582" s="58"/>
      <c r="B582" s="58"/>
      <c r="C582" s="59"/>
    </row>
    <row r="583" customFormat="false" ht="12.75" hidden="false" customHeight="false" outlineLevel="0" collapsed="false">
      <c r="A583" s="58"/>
      <c r="B583" s="58"/>
      <c r="C583" s="59"/>
    </row>
    <row r="584" customFormat="false" ht="12.75" hidden="false" customHeight="false" outlineLevel="0" collapsed="false">
      <c r="A584" s="58"/>
      <c r="B584" s="58"/>
      <c r="C584" s="59"/>
    </row>
    <row r="585" customFormat="false" ht="12.75" hidden="false" customHeight="false" outlineLevel="0" collapsed="false">
      <c r="A585" s="58"/>
      <c r="B585" s="58"/>
      <c r="C585" s="59"/>
    </row>
    <row r="586" customFormat="false" ht="12.75" hidden="false" customHeight="false" outlineLevel="0" collapsed="false">
      <c r="A586" s="58"/>
      <c r="B586" s="58"/>
      <c r="C586" s="59"/>
    </row>
    <row r="587" customFormat="false" ht="12.75" hidden="false" customHeight="false" outlineLevel="0" collapsed="false">
      <c r="A587" s="58"/>
      <c r="B587" s="58"/>
      <c r="C587" s="59"/>
    </row>
    <row r="588" customFormat="false" ht="12.75" hidden="false" customHeight="false" outlineLevel="0" collapsed="false">
      <c r="A588" s="58"/>
      <c r="B588" s="58"/>
      <c r="C588" s="59"/>
    </row>
    <row r="589" customFormat="false" ht="12.75" hidden="false" customHeight="false" outlineLevel="0" collapsed="false">
      <c r="A589" s="58"/>
      <c r="B589" s="58"/>
      <c r="C589" s="59"/>
    </row>
    <row r="590" customFormat="false" ht="12.75" hidden="false" customHeight="false" outlineLevel="0" collapsed="false">
      <c r="A590" s="58"/>
      <c r="B590" s="58"/>
      <c r="C590" s="59"/>
    </row>
    <row r="591" customFormat="false" ht="12.75" hidden="false" customHeight="false" outlineLevel="0" collapsed="false">
      <c r="A591" s="58"/>
      <c r="B591" s="58"/>
      <c r="C591" s="59"/>
    </row>
    <row r="592" customFormat="false" ht="12.75" hidden="false" customHeight="false" outlineLevel="0" collapsed="false">
      <c r="A592" s="58"/>
      <c r="B592" s="58"/>
      <c r="C592" s="59"/>
    </row>
    <row r="593" customFormat="false" ht="12.75" hidden="false" customHeight="false" outlineLevel="0" collapsed="false">
      <c r="A593" s="58"/>
      <c r="B593" s="58"/>
      <c r="C593" s="59"/>
    </row>
    <row r="594" customFormat="false" ht="12.75" hidden="false" customHeight="false" outlineLevel="0" collapsed="false">
      <c r="A594" s="58"/>
      <c r="B594" s="58"/>
      <c r="C594" s="59"/>
    </row>
    <row r="595" customFormat="false" ht="12.75" hidden="false" customHeight="false" outlineLevel="0" collapsed="false">
      <c r="A595" s="58"/>
      <c r="B595" s="58"/>
      <c r="C595" s="59"/>
    </row>
    <row r="596" customFormat="false" ht="12.75" hidden="false" customHeight="false" outlineLevel="0" collapsed="false">
      <c r="A596" s="58"/>
      <c r="B596" s="58"/>
      <c r="C596" s="59"/>
    </row>
    <row r="597" customFormat="false" ht="12.75" hidden="false" customHeight="false" outlineLevel="0" collapsed="false">
      <c r="A597" s="58"/>
      <c r="B597" s="58"/>
      <c r="C597" s="59"/>
    </row>
    <row r="598" customFormat="false" ht="12.75" hidden="false" customHeight="false" outlineLevel="0" collapsed="false">
      <c r="A598" s="58"/>
      <c r="B598" s="58"/>
      <c r="C598" s="59"/>
    </row>
    <row r="599" customFormat="false" ht="12.75" hidden="false" customHeight="false" outlineLevel="0" collapsed="false">
      <c r="A599" s="58"/>
      <c r="B599" s="58"/>
      <c r="C599" s="59"/>
    </row>
    <row r="600" customFormat="false" ht="12.75" hidden="false" customHeight="false" outlineLevel="0" collapsed="false">
      <c r="A600" s="58"/>
      <c r="B600" s="58"/>
      <c r="C600" s="59"/>
    </row>
    <row r="601" customFormat="false" ht="12.75" hidden="false" customHeight="false" outlineLevel="0" collapsed="false">
      <c r="A601" s="58"/>
      <c r="B601" s="58"/>
      <c r="C601" s="59"/>
    </row>
    <row r="602" customFormat="false" ht="12.75" hidden="false" customHeight="false" outlineLevel="0" collapsed="false">
      <c r="A602" s="58"/>
      <c r="B602" s="58"/>
      <c r="C602" s="59"/>
    </row>
    <row r="603" customFormat="false" ht="12.75" hidden="false" customHeight="false" outlineLevel="0" collapsed="false">
      <c r="A603" s="58"/>
      <c r="B603" s="58"/>
      <c r="C603" s="59"/>
    </row>
    <row r="604" customFormat="false" ht="12.75" hidden="false" customHeight="false" outlineLevel="0" collapsed="false">
      <c r="A604" s="58"/>
      <c r="B604" s="58"/>
      <c r="C604" s="59"/>
    </row>
    <row r="605" customFormat="false" ht="12.75" hidden="false" customHeight="false" outlineLevel="0" collapsed="false">
      <c r="A605" s="58"/>
      <c r="B605" s="58"/>
      <c r="C605" s="59"/>
    </row>
    <row r="606" customFormat="false" ht="12.75" hidden="false" customHeight="false" outlineLevel="0" collapsed="false">
      <c r="A606" s="58"/>
      <c r="B606" s="58"/>
      <c r="C606" s="59"/>
    </row>
    <row r="607" customFormat="false" ht="12.75" hidden="false" customHeight="false" outlineLevel="0" collapsed="false">
      <c r="A607" s="58"/>
      <c r="B607" s="58"/>
      <c r="C607" s="59"/>
    </row>
    <row r="608" customFormat="false" ht="12.75" hidden="false" customHeight="false" outlineLevel="0" collapsed="false">
      <c r="A608" s="58"/>
      <c r="B608" s="58"/>
      <c r="C608" s="59"/>
    </row>
    <row r="609" customFormat="false" ht="12.75" hidden="false" customHeight="false" outlineLevel="0" collapsed="false">
      <c r="A609" s="58"/>
      <c r="B609" s="58"/>
      <c r="C609" s="59"/>
    </row>
    <row r="610" customFormat="false" ht="12.75" hidden="false" customHeight="false" outlineLevel="0" collapsed="false">
      <c r="A610" s="58"/>
      <c r="B610" s="58"/>
      <c r="C610" s="59"/>
    </row>
    <row r="611" customFormat="false" ht="12.75" hidden="false" customHeight="false" outlineLevel="0" collapsed="false">
      <c r="A611" s="58"/>
      <c r="B611" s="58"/>
      <c r="C611" s="59"/>
    </row>
    <row r="612" customFormat="false" ht="12.75" hidden="false" customHeight="false" outlineLevel="0" collapsed="false">
      <c r="A612" s="58"/>
      <c r="B612" s="58"/>
      <c r="C612" s="59"/>
    </row>
    <row r="613" customFormat="false" ht="12.75" hidden="false" customHeight="false" outlineLevel="0" collapsed="false">
      <c r="A613" s="58"/>
      <c r="B613" s="58"/>
      <c r="C613" s="59"/>
    </row>
    <row r="614" customFormat="false" ht="12.75" hidden="false" customHeight="false" outlineLevel="0" collapsed="false">
      <c r="A614" s="58"/>
      <c r="B614" s="58"/>
      <c r="C614" s="59"/>
    </row>
    <row r="615" customFormat="false" ht="12.75" hidden="false" customHeight="false" outlineLevel="0" collapsed="false">
      <c r="A615" s="58"/>
      <c r="B615" s="58"/>
      <c r="C615" s="59"/>
    </row>
    <row r="616" customFormat="false" ht="12.75" hidden="false" customHeight="false" outlineLevel="0" collapsed="false">
      <c r="A616" s="58"/>
      <c r="B616" s="58"/>
      <c r="C616" s="59"/>
    </row>
    <row r="617" customFormat="false" ht="12.75" hidden="false" customHeight="false" outlineLevel="0" collapsed="false">
      <c r="A617" s="58"/>
      <c r="B617" s="58"/>
      <c r="C617" s="59"/>
    </row>
    <row r="618" customFormat="false" ht="12.75" hidden="false" customHeight="false" outlineLevel="0" collapsed="false">
      <c r="A618" s="58"/>
      <c r="B618" s="58"/>
      <c r="C618" s="59"/>
    </row>
    <row r="619" customFormat="false" ht="12.75" hidden="false" customHeight="false" outlineLevel="0" collapsed="false">
      <c r="A619" s="58"/>
      <c r="B619" s="58"/>
      <c r="C619" s="59"/>
    </row>
    <row r="620" customFormat="false" ht="12.75" hidden="false" customHeight="false" outlineLevel="0" collapsed="false">
      <c r="A620" s="58"/>
      <c r="B620" s="58"/>
      <c r="C620" s="59"/>
    </row>
    <row r="621" customFormat="false" ht="12.75" hidden="false" customHeight="false" outlineLevel="0" collapsed="false">
      <c r="A621" s="58"/>
      <c r="B621" s="58"/>
      <c r="C621" s="59"/>
    </row>
    <row r="622" customFormat="false" ht="12.75" hidden="false" customHeight="false" outlineLevel="0" collapsed="false">
      <c r="A622" s="58"/>
      <c r="B622" s="58"/>
      <c r="C622" s="59"/>
    </row>
    <row r="623" customFormat="false" ht="12.75" hidden="false" customHeight="false" outlineLevel="0" collapsed="false">
      <c r="A623" s="58"/>
      <c r="B623" s="58"/>
      <c r="C623" s="59"/>
    </row>
    <row r="624" customFormat="false" ht="12.75" hidden="false" customHeight="false" outlineLevel="0" collapsed="false">
      <c r="A624" s="58"/>
      <c r="B624" s="58"/>
      <c r="C624" s="59"/>
    </row>
    <row r="625" customFormat="false" ht="12.75" hidden="false" customHeight="false" outlineLevel="0" collapsed="false">
      <c r="A625" s="58"/>
      <c r="B625" s="58"/>
      <c r="C625" s="59"/>
    </row>
    <row r="626" customFormat="false" ht="12.75" hidden="false" customHeight="false" outlineLevel="0" collapsed="false">
      <c r="A626" s="58"/>
      <c r="B626" s="58"/>
      <c r="C626" s="59"/>
    </row>
    <row r="627" customFormat="false" ht="12.75" hidden="false" customHeight="false" outlineLevel="0" collapsed="false">
      <c r="A627" s="58"/>
      <c r="B627" s="58"/>
      <c r="C627" s="59"/>
    </row>
    <row r="628" customFormat="false" ht="12.75" hidden="false" customHeight="false" outlineLevel="0" collapsed="false">
      <c r="A628" s="58"/>
      <c r="B628" s="58"/>
      <c r="C628" s="59"/>
    </row>
    <row r="629" customFormat="false" ht="12.75" hidden="false" customHeight="false" outlineLevel="0" collapsed="false">
      <c r="A629" s="58"/>
      <c r="B629" s="58"/>
      <c r="C629" s="59"/>
    </row>
    <row r="630" customFormat="false" ht="12.75" hidden="false" customHeight="false" outlineLevel="0" collapsed="false">
      <c r="A630" s="58"/>
      <c r="B630" s="58"/>
      <c r="C630" s="59"/>
    </row>
    <row r="631" customFormat="false" ht="12.75" hidden="false" customHeight="false" outlineLevel="0" collapsed="false">
      <c r="A631" s="58"/>
      <c r="B631" s="58"/>
      <c r="C631" s="59"/>
    </row>
    <row r="632" customFormat="false" ht="12.75" hidden="false" customHeight="false" outlineLevel="0" collapsed="false">
      <c r="A632" s="58"/>
      <c r="B632" s="58"/>
      <c r="C632" s="59"/>
    </row>
    <row r="633" customFormat="false" ht="12.75" hidden="false" customHeight="false" outlineLevel="0" collapsed="false">
      <c r="A633" s="58"/>
      <c r="B633" s="58"/>
      <c r="C633" s="59"/>
    </row>
    <row r="634" customFormat="false" ht="12.75" hidden="false" customHeight="false" outlineLevel="0" collapsed="false">
      <c r="A634" s="58"/>
      <c r="B634" s="58"/>
      <c r="C634" s="59"/>
    </row>
    <row r="635" customFormat="false" ht="12.75" hidden="false" customHeight="false" outlineLevel="0" collapsed="false">
      <c r="A635" s="58"/>
      <c r="B635" s="58"/>
      <c r="C635" s="59"/>
    </row>
    <row r="636" customFormat="false" ht="12.75" hidden="false" customHeight="false" outlineLevel="0" collapsed="false">
      <c r="A636" s="58"/>
      <c r="B636" s="58"/>
      <c r="C636" s="59"/>
    </row>
    <row r="637" customFormat="false" ht="12.75" hidden="false" customHeight="false" outlineLevel="0" collapsed="false">
      <c r="A637" s="58"/>
      <c r="B637" s="58"/>
      <c r="C637" s="59"/>
    </row>
    <row r="638" customFormat="false" ht="12.75" hidden="false" customHeight="false" outlineLevel="0" collapsed="false">
      <c r="A638" s="58"/>
      <c r="B638" s="58"/>
      <c r="C638" s="59"/>
    </row>
    <row r="639" customFormat="false" ht="12.75" hidden="false" customHeight="false" outlineLevel="0" collapsed="false">
      <c r="A639" s="58"/>
      <c r="B639" s="58"/>
      <c r="C639" s="59"/>
    </row>
    <row r="640" customFormat="false" ht="12.75" hidden="false" customHeight="false" outlineLevel="0" collapsed="false">
      <c r="A640" s="58"/>
      <c r="B640" s="58"/>
      <c r="C640" s="59"/>
    </row>
    <row r="641" customFormat="false" ht="12.75" hidden="false" customHeight="false" outlineLevel="0" collapsed="false">
      <c r="A641" s="58"/>
      <c r="B641" s="58"/>
      <c r="C641" s="59"/>
    </row>
    <row r="642" customFormat="false" ht="12.75" hidden="false" customHeight="false" outlineLevel="0" collapsed="false">
      <c r="A642" s="58"/>
      <c r="B642" s="58"/>
      <c r="C642" s="59"/>
    </row>
    <row r="643" customFormat="false" ht="12.75" hidden="false" customHeight="false" outlineLevel="0" collapsed="false">
      <c r="A643" s="58"/>
      <c r="B643" s="58"/>
      <c r="C643" s="59"/>
    </row>
    <row r="644" customFormat="false" ht="12.75" hidden="false" customHeight="false" outlineLevel="0" collapsed="false">
      <c r="A644" s="58"/>
      <c r="B644" s="58"/>
      <c r="C644" s="59"/>
    </row>
    <row r="645" customFormat="false" ht="12.75" hidden="false" customHeight="false" outlineLevel="0" collapsed="false">
      <c r="A645" s="58"/>
      <c r="B645" s="58"/>
      <c r="C645" s="59"/>
    </row>
    <row r="646" customFormat="false" ht="12.75" hidden="false" customHeight="false" outlineLevel="0" collapsed="false">
      <c r="A646" s="58"/>
      <c r="B646" s="58"/>
      <c r="C646" s="59"/>
    </row>
    <row r="647" customFormat="false" ht="12.75" hidden="false" customHeight="false" outlineLevel="0" collapsed="false">
      <c r="A647" s="58"/>
      <c r="B647" s="58"/>
      <c r="C647" s="59"/>
    </row>
    <row r="648" customFormat="false" ht="12.75" hidden="false" customHeight="false" outlineLevel="0" collapsed="false">
      <c r="A648" s="58"/>
      <c r="B648" s="58"/>
      <c r="C648" s="59"/>
    </row>
    <row r="649" customFormat="false" ht="12.75" hidden="false" customHeight="false" outlineLevel="0" collapsed="false">
      <c r="A649" s="58"/>
      <c r="B649" s="58"/>
      <c r="C649" s="59"/>
    </row>
    <row r="650" customFormat="false" ht="12.75" hidden="false" customHeight="false" outlineLevel="0" collapsed="false">
      <c r="A650" s="58"/>
      <c r="B650" s="58"/>
      <c r="C650" s="59"/>
    </row>
    <row r="651" customFormat="false" ht="12.75" hidden="false" customHeight="false" outlineLevel="0" collapsed="false">
      <c r="A651" s="58"/>
      <c r="B651" s="58"/>
      <c r="C651" s="59"/>
    </row>
    <row r="652" customFormat="false" ht="12.75" hidden="false" customHeight="false" outlineLevel="0" collapsed="false">
      <c r="A652" s="58"/>
      <c r="B652" s="58"/>
      <c r="C652" s="59"/>
    </row>
    <row r="653" customFormat="false" ht="12.75" hidden="false" customHeight="false" outlineLevel="0" collapsed="false">
      <c r="A653" s="58"/>
      <c r="B653" s="58"/>
      <c r="C653" s="59"/>
    </row>
    <row r="654" customFormat="false" ht="12.75" hidden="false" customHeight="false" outlineLevel="0" collapsed="false">
      <c r="A654" s="58"/>
      <c r="B654" s="58"/>
      <c r="C654" s="59"/>
    </row>
    <row r="655" customFormat="false" ht="12.75" hidden="false" customHeight="false" outlineLevel="0" collapsed="false">
      <c r="A655" s="58"/>
      <c r="B655" s="58"/>
      <c r="C655" s="59"/>
    </row>
    <row r="656" customFormat="false" ht="12.75" hidden="false" customHeight="false" outlineLevel="0" collapsed="false">
      <c r="A656" s="58"/>
      <c r="B656" s="58"/>
      <c r="C656" s="59"/>
    </row>
    <row r="657" customFormat="false" ht="12.75" hidden="false" customHeight="false" outlineLevel="0" collapsed="false">
      <c r="A657" s="58"/>
      <c r="B657" s="58"/>
      <c r="C657" s="59"/>
    </row>
    <row r="658" customFormat="false" ht="12.75" hidden="false" customHeight="false" outlineLevel="0" collapsed="false">
      <c r="A658" s="58"/>
      <c r="B658" s="58"/>
      <c r="C658" s="59"/>
    </row>
    <row r="659" customFormat="false" ht="12.75" hidden="false" customHeight="false" outlineLevel="0" collapsed="false">
      <c r="A659" s="58"/>
      <c r="B659" s="58"/>
      <c r="C659" s="59"/>
    </row>
    <row r="660" customFormat="false" ht="12.75" hidden="false" customHeight="false" outlineLevel="0" collapsed="false">
      <c r="A660" s="58"/>
      <c r="B660" s="58"/>
      <c r="C660" s="59"/>
    </row>
    <row r="661" customFormat="false" ht="12.75" hidden="false" customHeight="false" outlineLevel="0" collapsed="false">
      <c r="A661" s="58"/>
      <c r="B661" s="58"/>
      <c r="C661" s="59"/>
    </row>
    <row r="662" customFormat="false" ht="12.75" hidden="false" customHeight="false" outlineLevel="0" collapsed="false">
      <c r="A662" s="58"/>
      <c r="B662" s="58"/>
      <c r="C662" s="59"/>
    </row>
    <row r="663" customFormat="false" ht="12.75" hidden="false" customHeight="false" outlineLevel="0" collapsed="false">
      <c r="A663" s="58"/>
      <c r="B663" s="58"/>
      <c r="C663" s="59"/>
    </row>
    <row r="664" customFormat="false" ht="12.75" hidden="false" customHeight="false" outlineLevel="0" collapsed="false">
      <c r="A664" s="58"/>
      <c r="B664" s="58"/>
      <c r="C664" s="59"/>
    </row>
    <row r="665" customFormat="false" ht="12.75" hidden="false" customHeight="false" outlineLevel="0" collapsed="false">
      <c r="A665" s="58"/>
      <c r="B665" s="58"/>
      <c r="C665" s="59"/>
    </row>
    <row r="666" customFormat="false" ht="12.75" hidden="false" customHeight="false" outlineLevel="0" collapsed="false">
      <c r="A666" s="58"/>
      <c r="B666" s="58"/>
      <c r="C666" s="59"/>
    </row>
    <row r="667" customFormat="false" ht="12.75" hidden="false" customHeight="false" outlineLevel="0" collapsed="false">
      <c r="A667" s="58"/>
      <c r="B667" s="58"/>
      <c r="C667" s="59"/>
    </row>
    <row r="668" customFormat="false" ht="12.75" hidden="false" customHeight="false" outlineLevel="0" collapsed="false">
      <c r="A668" s="58"/>
      <c r="B668" s="58"/>
      <c r="C668" s="59"/>
    </row>
    <row r="669" customFormat="false" ht="12.75" hidden="false" customHeight="false" outlineLevel="0" collapsed="false">
      <c r="A669" s="58"/>
      <c r="B669" s="58"/>
      <c r="C669" s="59"/>
    </row>
    <row r="670" customFormat="false" ht="12.75" hidden="false" customHeight="false" outlineLevel="0" collapsed="false">
      <c r="A670" s="58"/>
      <c r="B670" s="58"/>
      <c r="C670" s="59"/>
    </row>
    <row r="671" customFormat="false" ht="12.75" hidden="false" customHeight="false" outlineLevel="0" collapsed="false">
      <c r="A671" s="58"/>
      <c r="B671" s="58"/>
      <c r="C671" s="59"/>
    </row>
    <row r="672" customFormat="false" ht="12.75" hidden="false" customHeight="false" outlineLevel="0" collapsed="false">
      <c r="A672" s="58"/>
      <c r="B672" s="58"/>
      <c r="C672" s="59"/>
    </row>
    <row r="673" customFormat="false" ht="12.75" hidden="false" customHeight="false" outlineLevel="0" collapsed="false">
      <c r="A673" s="58"/>
      <c r="B673" s="58"/>
      <c r="C673" s="59"/>
    </row>
    <row r="674" customFormat="false" ht="12.75" hidden="false" customHeight="false" outlineLevel="0" collapsed="false">
      <c r="A674" s="58"/>
      <c r="B674" s="58"/>
      <c r="C674" s="59"/>
    </row>
    <row r="675" customFormat="false" ht="12.75" hidden="false" customHeight="false" outlineLevel="0" collapsed="false">
      <c r="A675" s="58"/>
      <c r="B675" s="58"/>
      <c r="C675" s="59"/>
    </row>
    <row r="676" customFormat="false" ht="12.75" hidden="false" customHeight="false" outlineLevel="0" collapsed="false">
      <c r="A676" s="58"/>
      <c r="B676" s="58"/>
      <c r="C676" s="59"/>
    </row>
    <row r="677" customFormat="false" ht="12.75" hidden="false" customHeight="false" outlineLevel="0" collapsed="false">
      <c r="A677" s="58"/>
      <c r="B677" s="58"/>
      <c r="C677" s="59"/>
    </row>
    <row r="678" customFormat="false" ht="12.75" hidden="false" customHeight="false" outlineLevel="0" collapsed="false">
      <c r="A678" s="58"/>
      <c r="B678" s="58"/>
      <c r="C678" s="59"/>
    </row>
    <row r="679" customFormat="false" ht="12.75" hidden="false" customHeight="false" outlineLevel="0" collapsed="false">
      <c r="A679" s="58"/>
      <c r="B679" s="58"/>
      <c r="C679" s="59"/>
    </row>
    <row r="680" customFormat="false" ht="12.75" hidden="false" customHeight="false" outlineLevel="0" collapsed="false">
      <c r="A680" s="58"/>
      <c r="B680" s="58"/>
      <c r="C680" s="59"/>
    </row>
    <row r="681" customFormat="false" ht="12.75" hidden="false" customHeight="false" outlineLevel="0" collapsed="false">
      <c r="A681" s="58"/>
      <c r="B681" s="58"/>
      <c r="C681" s="59"/>
    </row>
    <row r="682" customFormat="false" ht="12.75" hidden="false" customHeight="false" outlineLevel="0" collapsed="false">
      <c r="A682" s="58"/>
      <c r="B682" s="58"/>
      <c r="C682" s="59"/>
    </row>
    <row r="683" customFormat="false" ht="12.75" hidden="false" customHeight="false" outlineLevel="0" collapsed="false">
      <c r="A683" s="58"/>
      <c r="B683" s="58"/>
      <c r="C683" s="59"/>
    </row>
    <row r="684" customFormat="false" ht="12.75" hidden="false" customHeight="false" outlineLevel="0" collapsed="false">
      <c r="A684" s="58"/>
      <c r="B684" s="58"/>
      <c r="C684" s="59"/>
    </row>
    <row r="685" customFormat="false" ht="12.75" hidden="false" customHeight="false" outlineLevel="0" collapsed="false">
      <c r="A685" s="58"/>
      <c r="B685" s="58"/>
      <c r="C685" s="59"/>
    </row>
    <row r="686" customFormat="false" ht="12.75" hidden="false" customHeight="false" outlineLevel="0" collapsed="false">
      <c r="A686" s="58"/>
      <c r="B686" s="58"/>
      <c r="C686" s="59"/>
    </row>
    <row r="687" customFormat="false" ht="12.75" hidden="false" customHeight="false" outlineLevel="0" collapsed="false">
      <c r="A687" s="58"/>
      <c r="B687" s="58"/>
      <c r="C687" s="59"/>
    </row>
    <row r="688" customFormat="false" ht="12.75" hidden="false" customHeight="false" outlineLevel="0" collapsed="false">
      <c r="A688" s="58"/>
      <c r="B688" s="58"/>
      <c r="C688" s="59"/>
    </row>
    <row r="689" customFormat="false" ht="12.75" hidden="false" customHeight="false" outlineLevel="0" collapsed="false">
      <c r="A689" s="58"/>
      <c r="B689" s="58"/>
      <c r="C689" s="59"/>
    </row>
    <row r="690" customFormat="false" ht="12.75" hidden="false" customHeight="false" outlineLevel="0" collapsed="false">
      <c r="A690" s="58"/>
      <c r="B690" s="58"/>
      <c r="C690" s="59"/>
    </row>
    <row r="691" customFormat="false" ht="12.75" hidden="false" customHeight="false" outlineLevel="0" collapsed="false">
      <c r="A691" s="58"/>
      <c r="B691" s="58"/>
      <c r="C691" s="59"/>
    </row>
    <row r="692" customFormat="false" ht="12.75" hidden="false" customHeight="false" outlineLevel="0" collapsed="false">
      <c r="A692" s="58"/>
      <c r="B692" s="58"/>
      <c r="C692" s="59"/>
    </row>
    <row r="693" customFormat="false" ht="12.75" hidden="false" customHeight="false" outlineLevel="0" collapsed="false">
      <c r="A693" s="58"/>
      <c r="B693" s="58"/>
      <c r="C693" s="59"/>
    </row>
    <row r="694" customFormat="false" ht="12.75" hidden="false" customHeight="false" outlineLevel="0" collapsed="false">
      <c r="A694" s="58"/>
      <c r="B694" s="58"/>
      <c r="C694" s="59"/>
    </row>
    <row r="695" customFormat="false" ht="12.75" hidden="false" customHeight="false" outlineLevel="0" collapsed="false">
      <c r="A695" s="58"/>
      <c r="B695" s="58"/>
      <c r="C695" s="59"/>
    </row>
    <row r="696" customFormat="false" ht="12.75" hidden="false" customHeight="false" outlineLevel="0" collapsed="false">
      <c r="A696" s="58"/>
      <c r="B696" s="58"/>
      <c r="C696" s="59"/>
    </row>
    <row r="697" customFormat="false" ht="12.75" hidden="false" customHeight="false" outlineLevel="0" collapsed="false">
      <c r="A697" s="58"/>
      <c r="B697" s="58"/>
      <c r="C697" s="59"/>
    </row>
    <row r="698" customFormat="false" ht="12.75" hidden="false" customHeight="false" outlineLevel="0" collapsed="false">
      <c r="A698" s="58"/>
      <c r="B698" s="58"/>
      <c r="C698" s="59"/>
    </row>
    <row r="699" customFormat="false" ht="12.75" hidden="false" customHeight="false" outlineLevel="0" collapsed="false">
      <c r="A699" s="58"/>
      <c r="B699" s="58"/>
      <c r="C699" s="59"/>
    </row>
    <row r="700" customFormat="false" ht="12.75" hidden="false" customHeight="false" outlineLevel="0" collapsed="false">
      <c r="A700" s="58"/>
      <c r="B700" s="58"/>
      <c r="C700" s="59"/>
    </row>
    <row r="701" customFormat="false" ht="12.75" hidden="false" customHeight="false" outlineLevel="0" collapsed="false">
      <c r="A701" s="58"/>
      <c r="B701" s="58"/>
      <c r="C701" s="59"/>
    </row>
    <row r="702" customFormat="false" ht="12.75" hidden="false" customHeight="false" outlineLevel="0" collapsed="false">
      <c r="A702" s="58"/>
      <c r="B702" s="58"/>
      <c r="C702" s="59"/>
    </row>
    <row r="703" customFormat="false" ht="12.75" hidden="false" customHeight="false" outlineLevel="0" collapsed="false">
      <c r="A703" s="58"/>
      <c r="B703" s="58"/>
      <c r="C703" s="59"/>
    </row>
    <row r="704" customFormat="false" ht="12.75" hidden="false" customHeight="false" outlineLevel="0" collapsed="false">
      <c r="A704" s="58"/>
      <c r="B704" s="58"/>
      <c r="C704" s="59"/>
    </row>
    <row r="705" customFormat="false" ht="12.75" hidden="false" customHeight="false" outlineLevel="0" collapsed="false">
      <c r="A705" s="58"/>
      <c r="B705" s="58"/>
      <c r="C705" s="59"/>
    </row>
    <row r="706" customFormat="false" ht="12.75" hidden="false" customHeight="false" outlineLevel="0" collapsed="false">
      <c r="A706" s="58"/>
      <c r="B706" s="58"/>
      <c r="C706" s="59"/>
    </row>
    <row r="707" customFormat="false" ht="12.75" hidden="false" customHeight="false" outlineLevel="0" collapsed="false">
      <c r="A707" s="58"/>
      <c r="B707" s="58"/>
      <c r="C707" s="59"/>
    </row>
    <row r="708" customFormat="false" ht="12.75" hidden="false" customHeight="false" outlineLevel="0" collapsed="false">
      <c r="A708" s="58"/>
      <c r="B708" s="58"/>
      <c r="C708" s="59"/>
    </row>
    <row r="709" customFormat="false" ht="12.75" hidden="false" customHeight="false" outlineLevel="0" collapsed="false">
      <c r="A709" s="58"/>
      <c r="B709" s="58"/>
      <c r="C709" s="59"/>
    </row>
    <row r="710" customFormat="false" ht="12.75" hidden="false" customHeight="false" outlineLevel="0" collapsed="false">
      <c r="A710" s="58"/>
      <c r="B710" s="58"/>
      <c r="C710" s="59"/>
    </row>
    <row r="711" customFormat="false" ht="12.75" hidden="false" customHeight="false" outlineLevel="0" collapsed="false">
      <c r="A711" s="58"/>
      <c r="B711" s="58"/>
      <c r="C711" s="59"/>
    </row>
    <row r="712" customFormat="false" ht="12.75" hidden="false" customHeight="false" outlineLevel="0" collapsed="false">
      <c r="A712" s="58"/>
      <c r="B712" s="58"/>
      <c r="C712" s="59"/>
    </row>
    <row r="713" customFormat="false" ht="12.75" hidden="false" customHeight="false" outlineLevel="0" collapsed="false">
      <c r="A713" s="58"/>
      <c r="B713" s="58"/>
      <c r="C713" s="59"/>
    </row>
    <row r="714" customFormat="false" ht="12.75" hidden="false" customHeight="false" outlineLevel="0" collapsed="false">
      <c r="A714" s="58"/>
      <c r="B714" s="58"/>
      <c r="C714" s="59"/>
    </row>
    <row r="715" customFormat="false" ht="12.75" hidden="false" customHeight="false" outlineLevel="0" collapsed="false">
      <c r="A715" s="58"/>
      <c r="B715" s="58"/>
      <c r="C715" s="59"/>
    </row>
    <row r="716" customFormat="false" ht="12.75" hidden="false" customHeight="false" outlineLevel="0" collapsed="false">
      <c r="A716" s="58"/>
      <c r="B716" s="58"/>
      <c r="C716" s="59"/>
    </row>
    <row r="717" customFormat="false" ht="12.75" hidden="false" customHeight="false" outlineLevel="0" collapsed="false">
      <c r="A717" s="58"/>
      <c r="B717" s="58"/>
      <c r="C717" s="59"/>
    </row>
    <row r="718" customFormat="false" ht="12.75" hidden="false" customHeight="false" outlineLevel="0" collapsed="false">
      <c r="A718" s="58"/>
      <c r="B718" s="58"/>
      <c r="C718" s="59"/>
    </row>
    <row r="719" customFormat="false" ht="12.75" hidden="false" customHeight="false" outlineLevel="0" collapsed="false">
      <c r="A719" s="58"/>
      <c r="B719" s="58"/>
      <c r="C719" s="59"/>
    </row>
    <row r="720" customFormat="false" ht="12.75" hidden="false" customHeight="false" outlineLevel="0" collapsed="false">
      <c r="A720" s="58"/>
      <c r="B720" s="58"/>
      <c r="C720" s="59"/>
    </row>
    <row r="721" customFormat="false" ht="12.75" hidden="false" customHeight="false" outlineLevel="0" collapsed="false">
      <c r="A721" s="58"/>
      <c r="B721" s="58"/>
      <c r="C721" s="59"/>
    </row>
    <row r="722" customFormat="false" ht="12.75" hidden="false" customHeight="false" outlineLevel="0" collapsed="false">
      <c r="A722" s="58"/>
      <c r="B722" s="58"/>
      <c r="C722" s="59"/>
    </row>
    <row r="723" customFormat="false" ht="12.75" hidden="false" customHeight="false" outlineLevel="0" collapsed="false">
      <c r="A723" s="58"/>
      <c r="B723" s="58"/>
      <c r="C723" s="59"/>
    </row>
    <row r="724" customFormat="false" ht="12.75" hidden="false" customHeight="false" outlineLevel="0" collapsed="false">
      <c r="A724" s="58"/>
      <c r="B724" s="58"/>
      <c r="C724" s="59"/>
    </row>
    <row r="725" customFormat="false" ht="12.75" hidden="false" customHeight="false" outlineLevel="0" collapsed="false">
      <c r="A725" s="58"/>
      <c r="B725" s="58"/>
      <c r="C725" s="59"/>
    </row>
    <row r="726" customFormat="false" ht="12.75" hidden="false" customHeight="false" outlineLevel="0" collapsed="false">
      <c r="A726" s="58"/>
      <c r="B726" s="58"/>
      <c r="C726" s="59"/>
    </row>
    <row r="727" customFormat="false" ht="12.75" hidden="false" customHeight="false" outlineLevel="0" collapsed="false">
      <c r="A727" s="58"/>
      <c r="B727" s="58"/>
      <c r="C727" s="59"/>
    </row>
    <row r="728" customFormat="false" ht="12.75" hidden="false" customHeight="false" outlineLevel="0" collapsed="false">
      <c r="A728" s="58"/>
      <c r="B728" s="58"/>
      <c r="C728" s="59"/>
    </row>
    <row r="729" customFormat="false" ht="12.75" hidden="false" customHeight="false" outlineLevel="0" collapsed="false">
      <c r="A729" s="58"/>
      <c r="B729" s="58"/>
      <c r="C729" s="59"/>
    </row>
    <row r="730" customFormat="false" ht="12.75" hidden="false" customHeight="false" outlineLevel="0" collapsed="false">
      <c r="A730" s="58"/>
      <c r="B730" s="58"/>
      <c r="C730" s="59"/>
    </row>
    <row r="731" customFormat="false" ht="12.75" hidden="false" customHeight="false" outlineLevel="0" collapsed="false">
      <c r="A731" s="58"/>
      <c r="B731" s="58"/>
      <c r="C731" s="59"/>
    </row>
    <row r="732" customFormat="false" ht="12.75" hidden="false" customHeight="false" outlineLevel="0" collapsed="false">
      <c r="A732" s="58"/>
      <c r="B732" s="58"/>
      <c r="C732" s="59"/>
    </row>
    <row r="733" customFormat="false" ht="12.75" hidden="false" customHeight="false" outlineLevel="0" collapsed="false">
      <c r="A733" s="58"/>
      <c r="B733" s="58"/>
      <c r="C733" s="59"/>
    </row>
    <row r="734" customFormat="false" ht="12.75" hidden="false" customHeight="false" outlineLevel="0" collapsed="false">
      <c r="A734" s="58"/>
      <c r="B734" s="58"/>
      <c r="C734" s="59"/>
    </row>
    <row r="735" customFormat="false" ht="12.75" hidden="false" customHeight="false" outlineLevel="0" collapsed="false">
      <c r="A735" s="58"/>
      <c r="B735" s="58"/>
      <c r="C735" s="59"/>
    </row>
    <row r="736" customFormat="false" ht="12.75" hidden="false" customHeight="false" outlineLevel="0" collapsed="false">
      <c r="A736" s="58"/>
      <c r="B736" s="58"/>
      <c r="C736" s="59"/>
    </row>
    <row r="737" customFormat="false" ht="12.75" hidden="false" customHeight="false" outlineLevel="0" collapsed="false">
      <c r="A737" s="58"/>
      <c r="B737" s="58"/>
      <c r="C737" s="59"/>
    </row>
    <row r="738" customFormat="false" ht="12.75" hidden="false" customHeight="false" outlineLevel="0" collapsed="false">
      <c r="A738" s="58"/>
      <c r="B738" s="58"/>
      <c r="C738" s="59"/>
    </row>
    <row r="739" customFormat="false" ht="12.75" hidden="false" customHeight="false" outlineLevel="0" collapsed="false">
      <c r="A739" s="58"/>
      <c r="B739" s="58"/>
      <c r="C739" s="59"/>
    </row>
    <row r="740" customFormat="false" ht="12.75" hidden="false" customHeight="false" outlineLevel="0" collapsed="false">
      <c r="A740" s="58"/>
      <c r="B740" s="58"/>
      <c r="C740" s="59"/>
    </row>
    <row r="741" customFormat="false" ht="12.75" hidden="false" customHeight="false" outlineLevel="0" collapsed="false">
      <c r="A741" s="58"/>
      <c r="B741" s="58"/>
      <c r="C741" s="59"/>
    </row>
    <row r="742" customFormat="false" ht="12.75" hidden="false" customHeight="false" outlineLevel="0" collapsed="false">
      <c r="A742" s="58"/>
      <c r="B742" s="58"/>
      <c r="C742" s="59"/>
    </row>
    <row r="743" customFormat="false" ht="12.75" hidden="false" customHeight="false" outlineLevel="0" collapsed="false">
      <c r="A743" s="58"/>
      <c r="B743" s="58"/>
      <c r="C743" s="59"/>
    </row>
    <row r="744" customFormat="false" ht="12.75" hidden="false" customHeight="false" outlineLevel="0" collapsed="false">
      <c r="A744" s="58"/>
      <c r="B744" s="58"/>
      <c r="C744" s="59"/>
    </row>
    <row r="745" customFormat="false" ht="12.75" hidden="false" customHeight="false" outlineLevel="0" collapsed="false">
      <c r="A745" s="58"/>
      <c r="B745" s="58"/>
      <c r="C745" s="59"/>
    </row>
    <row r="746" customFormat="false" ht="12.75" hidden="false" customHeight="false" outlineLevel="0" collapsed="false">
      <c r="A746" s="58"/>
      <c r="B746" s="58"/>
      <c r="C746" s="59"/>
    </row>
    <row r="747" customFormat="false" ht="12.75" hidden="false" customHeight="false" outlineLevel="0" collapsed="false">
      <c r="A747" s="58"/>
      <c r="B747" s="58"/>
      <c r="C747" s="59"/>
    </row>
    <row r="748" customFormat="false" ht="12.75" hidden="false" customHeight="false" outlineLevel="0" collapsed="false">
      <c r="A748" s="58"/>
      <c r="B748" s="58"/>
      <c r="C748" s="59"/>
    </row>
    <row r="749" customFormat="false" ht="12.75" hidden="false" customHeight="false" outlineLevel="0" collapsed="false">
      <c r="A749" s="58"/>
      <c r="B749" s="58"/>
      <c r="C749" s="59"/>
    </row>
    <row r="750" customFormat="false" ht="12.75" hidden="false" customHeight="false" outlineLevel="0" collapsed="false">
      <c r="A750" s="58"/>
      <c r="B750" s="58"/>
      <c r="C750" s="59"/>
    </row>
    <row r="751" customFormat="false" ht="12.75" hidden="false" customHeight="false" outlineLevel="0" collapsed="false">
      <c r="A751" s="58"/>
      <c r="B751" s="58"/>
      <c r="C751" s="59"/>
    </row>
    <row r="752" customFormat="false" ht="12.75" hidden="false" customHeight="false" outlineLevel="0" collapsed="false">
      <c r="A752" s="58"/>
      <c r="B752" s="58"/>
      <c r="C752" s="59"/>
    </row>
    <row r="753" customFormat="false" ht="12.75" hidden="false" customHeight="false" outlineLevel="0" collapsed="false">
      <c r="A753" s="58"/>
      <c r="B753" s="58"/>
      <c r="C753" s="59"/>
    </row>
    <row r="754" customFormat="false" ht="12.75" hidden="false" customHeight="false" outlineLevel="0" collapsed="false">
      <c r="A754" s="58"/>
      <c r="B754" s="58"/>
      <c r="C754" s="59"/>
    </row>
    <row r="755" customFormat="false" ht="12.75" hidden="false" customHeight="false" outlineLevel="0" collapsed="false">
      <c r="A755" s="58"/>
      <c r="B755" s="58"/>
      <c r="C755" s="59"/>
    </row>
    <row r="756" customFormat="false" ht="12.75" hidden="false" customHeight="false" outlineLevel="0" collapsed="false">
      <c r="A756" s="58"/>
      <c r="B756" s="58"/>
      <c r="C756" s="59"/>
    </row>
    <row r="757" customFormat="false" ht="12.75" hidden="false" customHeight="false" outlineLevel="0" collapsed="false">
      <c r="A757" s="58"/>
      <c r="B757" s="58"/>
      <c r="C757" s="59"/>
    </row>
    <row r="758" customFormat="false" ht="12.75" hidden="false" customHeight="false" outlineLevel="0" collapsed="false">
      <c r="A758" s="58"/>
      <c r="B758" s="58"/>
      <c r="C758" s="59"/>
    </row>
    <row r="759" customFormat="false" ht="12.75" hidden="false" customHeight="false" outlineLevel="0" collapsed="false">
      <c r="A759" s="58"/>
      <c r="B759" s="58"/>
      <c r="C759" s="59"/>
    </row>
    <row r="760" customFormat="false" ht="12.75" hidden="false" customHeight="false" outlineLevel="0" collapsed="false">
      <c r="A760" s="58"/>
      <c r="B760" s="58"/>
      <c r="C760" s="59"/>
    </row>
    <row r="761" customFormat="false" ht="12.75" hidden="false" customHeight="false" outlineLevel="0" collapsed="false">
      <c r="A761" s="58"/>
      <c r="B761" s="58"/>
      <c r="C761" s="59"/>
    </row>
    <row r="762" customFormat="false" ht="12.75" hidden="false" customHeight="false" outlineLevel="0" collapsed="false">
      <c r="A762" s="58"/>
      <c r="B762" s="58"/>
      <c r="C762" s="59"/>
    </row>
    <row r="763" customFormat="false" ht="12.75" hidden="false" customHeight="false" outlineLevel="0" collapsed="false">
      <c r="A763" s="58"/>
      <c r="B763" s="58"/>
      <c r="C763" s="59"/>
    </row>
    <row r="764" customFormat="false" ht="12.75" hidden="false" customHeight="false" outlineLevel="0" collapsed="false">
      <c r="A764" s="58"/>
      <c r="B764" s="58"/>
      <c r="C764" s="59"/>
    </row>
    <row r="765" customFormat="false" ht="12.75" hidden="false" customHeight="false" outlineLevel="0" collapsed="false">
      <c r="A765" s="58"/>
      <c r="B765" s="58"/>
      <c r="C765" s="59"/>
    </row>
    <row r="766" customFormat="false" ht="12.75" hidden="false" customHeight="false" outlineLevel="0" collapsed="false">
      <c r="A766" s="58"/>
      <c r="B766" s="58"/>
      <c r="C766" s="59"/>
    </row>
    <row r="767" customFormat="false" ht="12.75" hidden="false" customHeight="false" outlineLevel="0" collapsed="false">
      <c r="A767" s="58"/>
      <c r="B767" s="58"/>
      <c r="C767" s="59"/>
    </row>
    <row r="768" customFormat="false" ht="12.75" hidden="false" customHeight="false" outlineLevel="0" collapsed="false">
      <c r="A768" s="58"/>
      <c r="B768" s="58"/>
      <c r="C768" s="59"/>
    </row>
    <row r="769" customFormat="false" ht="12.75" hidden="false" customHeight="false" outlineLevel="0" collapsed="false">
      <c r="A769" s="58"/>
      <c r="B769" s="58"/>
      <c r="C769" s="59"/>
    </row>
    <row r="770" customFormat="false" ht="12.75" hidden="false" customHeight="false" outlineLevel="0" collapsed="false">
      <c r="A770" s="58"/>
      <c r="B770" s="58"/>
      <c r="C770" s="59"/>
    </row>
    <row r="771" customFormat="false" ht="12.75" hidden="false" customHeight="false" outlineLevel="0" collapsed="false">
      <c r="A771" s="58"/>
      <c r="B771" s="58"/>
      <c r="C771" s="59"/>
    </row>
    <row r="772" customFormat="false" ht="12.75" hidden="false" customHeight="false" outlineLevel="0" collapsed="false">
      <c r="A772" s="58"/>
      <c r="B772" s="58"/>
      <c r="C772" s="59"/>
    </row>
    <row r="773" customFormat="false" ht="12.75" hidden="false" customHeight="false" outlineLevel="0" collapsed="false">
      <c r="A773" s="58"/>
      <c r="B773" s="58"/>
      <c r="C773" s="59"/>
    </row>
    <row r="774" customFormat="false" ht="12.75" hidden="false" customHeight="false" outlineLevel="0" collapsed="false">
      <c r="A774" s="58"/>
      <c r="B774" s="58"/>
      <c r="C774" s="59"/>
    </row>
    <row r="775" customFormat="false" ht="12.75" hidden="false" customHeight="false" outlineLevel="0" collapsed="false">
      <c r="A775" s="58"/>
      <c r="B775" s="58"/>
      <c r="C775" s="59"/>
    </row>
    <row r="776" customFormat="false" ht="12.75" hidden="false" customHeight="false" outlineLevel="0" collapsed="false">
      <c r="A776" s="58"/>
      <c r="B776" s="58"/>
      <c r="C776" s="59"/>
    </row>
    <row r="777" customFormat="false" ht="12.75" hidden="false" customHeight="false" outlineLevel="0" collapsed="false">
      <c r="A777" s="58"/>
      <c r="B777" s="58"/>
      <c r="C777" s="59"/>
    </row>
    <row r="778" customFormat="false" ht="12.75" hidden="false" customHeight="false" outlineLevel="0" collapsed="false">
      <c r="A778" s="58"/>
      <c r="B778" s="58"/>
      <c r="C778" s="59"/>
    </row>
    <row r="779" customFormat="false" ht="12.75" hidden="false" customHeight="false" outlineLevel="0" collapsed="false">
      <c r="A779" s="58"/>
      <c r="B779" s="58"/>
      <c r="C779" s="59"/>
    </row>
    <row r="780" customFormat="false" ht="12.75" hidden="false" customHeight="false" outlineLevel="0" collapsed="false">
      <c r="A780" s="58"/>
      <c r="B780" s="58"/>
      <c r="C780" s="59"/>
    </row>
    <row r="781" customFormat="false" ht="12.75" hidden="false" customHeight="false" outlineLevel="0" collapsed="false">
      <c r="A781" s="58"/>
      <c r="B781" s="58"/>
      <c r="C781" s="59"/>
    </row>
    <row r="782" customFormat="false" ht="12.75" hidden="false" customHeight="false" outlineLevel="0" collapsed="false">
      <c r="A782" s="58"/>
      <c r="B782" s="58"/>
      <c r="C782" s="59"/>
    </row>
    <row r="783" customFormat="false" ht="12.75" hidden="false" customHeight="false" outlineLevel="0" collapsed="false">
      <c r="A783" s="58"/>
      <c r="B783" s="58"/>
      <c r="C783" s="59"/>
    </row>
    <row r="784" customFormat="false" ht="12.75" hidden="false" customHeight="false" outlineLevel="0" collapsed="false">
      <c r="A784" s="58"/>
      <c r="B784" s="58"/>
      <c r="C784" s="59"/>
    </row>
    <row r="785" customFormat="false" ht="12.75" hidden="false" customHeight="false" outlineLevel="0" collapsed="false">
      <c r="A785" s="58"/>
      <c r="B785" s="58"/>
      <c r="C785" s="59"/>
    </row>
    <row r="786" customFormat="false" ht="12.75" hidden="false" customHeight="false" outlineLevel="0" collapsed="false">
      <c r="A786" s="58"/>
      <c r="B786" s="58"/>
      <c r="C786" s="59"/>
    </row>
    <row r="787" customFormat="false" ht="12.75" hidden="false" customHeight="false" outlineLevel="0" collapsed="false">
      <c r="A787" s="58"/>
      <c r="B787" s="58"/>
      <c r="C787" s="59"/>
    </row>
    <row r="788" customFormat="false" ht="12.75" hidden="false" customHeight="false" outlineLevel="0" collapsed="false">
      <c r="A788" s="58"/>
      <c r="B788" s="58"/>
      <c r="C788" s="59"/>
    </row>
    <row r="789" customFormat="false" ht="12.75" hidden="false" customHeight="false" outlineLevel="0" collapsed="false">
      <c r="A789" s="58"/>
      <c r="B789" s="58"/>
      <c r="C789" s="59"/>
    </row>
    <row r="790" customFormat="false" ht="12.75" hidden="false" customHeight="false" outlineLevel="0" collapsed="false">
      <c r="A790" s="58"/>
      <c r="B790" s="58"/>
      <c r="C790" s="59"/>
    </row>
    <row r="791" customFormat="false" ht="12.75" hidden="false" customHeight="false" outlineLevel="0" collapsed="false">
      <c r="A791" s="58"/>
      <c r="B791" s="58"/>
      <c r="C791" s="59"/>
    </row>
    <row r="792" customFormat="false" ht="12.75" hidden="false" customHeight="false" outlineLevel="0" collapsed="false">
      <c r="A792" s="58"/>
      <c r="B792" s="58"/>
      <c r="C792" s="59"/>
    </row>
    <row r="793" customFormat="false" ht="12.75" hidden="false" customHeight="false" outlineLevel="0" collapsed="false">
      <c r="A793" s="58"/>
      <c r="B793" s="58"/>
      <c r="C793" s="59"/>
    </row>
    <row r="794" customFormat="false" ht="12.75" hidden="false" customHeight="false" outlineLevel="0" collapsed="false">
      <c r="A794" s="58"/>
      <c r="B794" s="58"/>
      <c r="C794" s="59"/>
    </row>
    <row r="795" customFormat="false" ht="12.75" hidden="false" customHeight="false" outlineLevel="0" collapsed="false">
      <c r="A795" s="58"/>
      <c r="B795" s="58"/>
      <c r="C795" s="59"/>
    </row>
    <row r="796" customFormat="false" ht="12.75" hidden="false" customHeight="false" outlineLevel="0" collapsed="false">
      <c r="A796" s="58"/>
      <c r="B796" s="58"/>
      <c r="C796" s="59"/>
    </row>
    <row r="797" customFormat="false" ht="12.75" hidden="false" customHeight="false" outlineLevel="0" collapsed="false">
      <c r="A797" s="58"/>
      <c r="B797" s="58"/>
      <c r="C797" s="59"/>
    </row>
    <row r="798" customFormat="false" ht="12.75" hidden="false" customHeight="false" outlineLevel="0" collapsed="false">
      <c r="A798" s="58"/>
      <c r="B798" s="58"/>
      <c r="C798" s="59"/>
    </row>
    <row r="799" customFormat="false" ht="12.75" hidden="false" customHeight="false" outlineLevel="0" collapsed="false">
      <c r="A799" s="58"/>
      <c r="B799" s="58"/>
      <c r="C799" s="59"/>
    </row>
    <row r="800" customFormat="false" ht="12.75" hidden="false" customHeight="false" outlineLevel="0" collapsed="false">
      <c r="A800" s="58"/>
      <c r="B800" s="58"/>
      <c r="C800" s="59"/>
    </row>
    <row r="801" customFormat="false" ht="12.75" hidden="false" customHeight="false" outlineLevel="0" collapsed="false">
      <c r="A801" s="58"/>
      <c r="B801" s="58"/>
      <c r="C801" s="59"/>
    </row>
    <row r="802" customFormat="false" ht="12.75" hidden="false" customHeight="false" outlineLevel="0" collapsed="false">
      <c r="A802" s="58"/>
      <c r="B802" s="58"/>
      <c r="C802" s="59"/>
    </row>
    <row r="803" customFormat="false" ht="12.75" hidden="false" customHeight="false" outlineLevel="0" collapsed="false">
      <c r="A803" s="58"/>
      <c r="B803" s="58"/>
      <c r="C803" s="59"/>
    </row>
    <row r="804" customFormat="false" ht="12.75" hidden="false" customHeight="false" outlineLevel="0" collapsed="false">
      <c r="A804" s="58"/>
      <c r="B804" s="58"/>
      <c r="C804" s="59"/>
    </row>
    <row r="805" customFormat="false" ht="12.75" hidden="false" customHeight="false" outlineLevel="0" collapsed="false">
      <c r="A805" s="58"/>
      <c r="B805" s="58"/>
      <c r="C805" s="59"/>
    </row>
    <row r="806" customFormat="false" ht="12.75" hidden="false" customHeight="false" outlineLevel="0" collapsed="false">
      <c r="A806" s="58"/>
      <c r="B806" s="58"/>
      <c r="C806" s="59"/>
    </row>
    <row r="807" customFormat="false" ht="12.75" hidden="false" customHeight="false" outlineLevel="0" collapsed="false">
      <c r="A807" s="58"/>
      <c r="B807" s="58"/>
      <c r="C807" s="59"/>
    </row>
    <row r="808" customFormat="false" ht="12.75" hidden="false" customHeight="false" outlineLevel="0" collapsed="false">
      <c r="A808" s="58"/>
      <c r="B808" s="58"/>
      <c r="C808" s="59"/>
    </row>
    <row r="809" customFormat="false" ht="12.75" hidden="false" customHeight="false" outlineLevel="0" collapsed="false">
      <c r="A809" s="58"/>
      <c r="B809" s="58"/>
      <c r="C809" s="59"/>
    </row>
    <row r="810" customFormat="false" ht="12.75" hidden="false" customHeight="false" outlineLevel="0" collapsed="false">
      <c r="A810" s="58"/>
      <c r="B810" s="58"/>
      <c r="C810" s="59"/>
    </row>
    <row r="811" customFormat="false" ht="12.75" hidden="false" customHeight="false" outlineLevel="0" collapsed="false">
      <c r="A811" s="58"/>
      <c r="B811" s="58"/>
      <c r="C811" s="59"/>
    </row>
    <row r="812" customFormat="false" ht="12.75" hidden="false" customHeight="false" outlineLevel="0" collapsed="false">
      <c r="A812" s="58"/>
      <c r="B812" s="58"/>
      <c r="C812" s="59"/>
    </row>
    <row r="813" customFormat="false" ht="12.75" hidden="false" customHeight="false" outlineLevel="0" collapsed="false">
      <c r="A813" s="58"/>
      <c r="B813" s="58"/>
      <c r="C813" s="59"/>
    </row>
    <row r="814" customFormat="false" ht="12.75" hidden="false" customHeight="false" outlineLevel="0" collapsed="false">
      <c r="A814" s="58"/>
      <c r="B814" s="58"/>
      <c r="C814" s="59"/>
    </row>
    <row r="815" customFormat="false" ht="12.75" hidden="false" customHeight="false" outlineLevel="0" collapsed="false">
      <c r="A815" s="58"/>
      <c r="B815" s="58"/>
      <c r="C815" s="59"/>
    </row>
    <row r="816" customFormat="false" ht="12.75" hidden="false" customHeight="false" outlineLevel="0" collapsed="false">
      <c r="A816" s="58"/>
      <c r="B816" s="58"/>
      <c r="C816" s="59"/>
    </row>
    <row r="817" customFormat="false" ht="12.75" hidden="false" customHeight="false" outlineLevel="0" collapsed="false">
      <c r="A817" s="58"/>
      <c r="B817" s="58"/>
      <c r="C817" s="59"/>
    </row>
    <row r="818" customFormat="false" ht="12.75" hidden="false" customHeight="false" outlineLevel="0" collapsed="false">
      <c r="A818" s="58"/>
      <c r="B818" s="58"/>
      <c r="C818" s="59"/>
    </row>
    <row r="819" customFormat="false" ht="12.75" hidden="false" customHeight="false" outlineLevel="0" collapsed="false">
      <c r="A819" s="58"/>
      <c r="B819" s="58"/>
      <c r="C819" s="59"/>
    </row>
    <row r="820" customFormat="false" ht="12.75" hidden="false" customHeight="false" outlineLevel="0" collapsed="false">
      <c r="A820" s="58"/>
      <c r="B820" s="58"/>
      <c r="C820" s="59"/>
    </row>
    <row r="821" customFormat="false" ht="12.75" hidden="false" customHeight="false" outlineLevel="0" collapsed="false">
      <c r="A821" s="58"/>
      <c r="B821" s="58"/>
      <c r="C821" s="59"/>
    </row>
    <row r="822" customFormat="false" ht="12.75" hidden="false" customHeight="false" outlineLevel="0" collapsed="false">
      <c r="A822" s="58"/>
      <c r="B822" s="58"/>
      <c r="C822" s="59"/>
    </row>
    <row r="823" customFormat="false" ht="12.75" hidden="false" customHeight="false" outlineLevel="0" collapsed="false">
      <c r="A823" s="58"/>
      <c r="B823" s="58"/>
      <c r="C823" s="59"/>
    </row>
    <row r="824" customFormat="false" ht="12.75" hidden="false" customHeight="false" outlineLevel="0" collapsed="false">
      <c r="A824" s="58"/>
      <c r="B824" s="58"/>
      <c r="C824" s="59"/>
    </row>
    <row r="825" customFormat="false" ht="12.75" hidden="false" customHeight="false" outlineLevel="0" collapsed="false">
      <c r="A825" s="58"/>
      <c r="B825" s="58"/>
      <c r="C825" s="59"/>
    </row>
    <row r="826" customFormat="false" ht="12.75" hidden="false" customHeight="false" outlineLevel="0" collapsed="false">
      <c r="A826" s="58"/>
      <c r="B826" s="58"/>
      <c r="C826" s="59"/>
    </row>
    <row r="827" customFormat="false" ht="12.75" hidden="false" customHeight="false" outlineLevel="0" collapsed="false">
      <c r="A827" s="58"/>
      <c r="B827" s="58"/>
      <c r="C827" s="59"/>
    </row>
    <row r="828" customFormat="false" ht="12.75" hidden="false" customHeight="false" outlineLevel="0" collapsed="false">
      <c r="A828" s="58"/>
      <c r="B828" s="58"/>
      <c r="C828" s="59"/>
    </row>
    <row r="829" customFormat="false" ht="12.75" hidden="false" customHeight="false" outlineLevel="0" collapsed="false">
      <c r="A829" s="58"/>
      <c r="B829" s="58"/>
      <c r="C829" s="59"/>
    </row>
    <row r="830" customFormat="false" ht="12.75" hidden="false" customHeight="false" outlineLevel="0" collapsed="false">
      <c r="A830" s="58"/>
      <c r="B830" s="58"/>
      <c r="C830" s="59"/>
    </row>
    <row r="831" customFormat="false" ht="12.75" hidden="false" customHeight="false" outlineLevel="0" collapsed="false">
      <c r="A831" s="58"/>
      <c r="B831" s="58"/>
      <c r="C831" s="59"/>
    </row>
    <row r="832" customFormat="false" ht="12.75" hidden="false" customHeight="false" outlineLevel="0" collapsed="false">
      <c r="A832" s="58"/>
      <c r="B832" s="58"/>
      <c r="C832" s="59"/>
    </row>
    <row r="833" customFormat="false" ht="12.75" hidden="false" customHeight="false" outlineLevel="0" collapsed="false">
      <c r="A833" s="58"/>
      <c r="B833" s="58"/>
      <c r="C833" s="59"/>
    </row>
    <row r="834" customFormat="false" ht="12.75" hidden="false" customHeight="false" outlineLevel="0" collapsed="false">
      <c r="A834" s="58"/>
      <c r="B834" s="58"/>
      <c r="C834" s="59"/>
    </row>
    <row r="835" customFormat="false" ht="12.75" hidden="false" customHeight="false" outlineLevel="0" collapsed="false">
      <c r="A835" s="58"/>
      <c r="B835" s="58"/>
      <c r="C835" s="59"/>
    </row>
    <row r="836" customFormat="false" ht="12.75" hidden="false" customHeight="false" outlineLevel="0" collapsed="false">
      <c r="A836" s="58"/>
      <c r="B836" s="58"/>
      <c r="C836" s="59"/>
    </row>
    <row r="837" customFormat="false" ht="12.75" hidden="false" customHeight="false" outlineLevel="0" collapsed="false">
      <c r="A837" s="58"/>
      <c r="B837" s="58"/>
      <c r="C837" s="59"/>
    </row>
    <row r="838" customFormat="false" ht="12.75" hidden="false" customHeight="false" outlineLevel="0" collapsed="false">
      <c r="A838" s="58"/>
      <c r="B838" s="58"/>
      <c r="C838" s="59"/>
    </row>
    <row r="839" customFormat="false" ht="12.75" hidden="false" customHeight="false" outlineLevel="0" collapsed="false">
      <c r="A839" s="58"/>
      <c r="B839" s="58"/>
      <c r="C839" s="59"/>
    </row>
    <row r="840" customFormat="false" ht="12.75" hidden="false" customHeight="false" outlineLevel="0" collapsed="false">
      <c r="A840" s="58"/>
      <c r="B840" s="58"/>
      <c r="C840" s="59"/>
    </row>
    <row r="841" customFormat="false" ht="12.75" hidden="false" customHeight="false" outlineLevel="0" collapsed="false">
      <c r="A841" s="58"/>
      <c r="B841" s="58"/>
      <c r="C841" s="59"/>
    </row>
    <row r="842" customFormat="false" ht="12.75" hidden="false" customHeight="false" outlineLevel="0" collapsed="false">
      <c r="A842" s="58"/>
      <c r="B842" s="58"/>
      <c r="C842" s="59"/>
    </row>
    <row r="843" customFormat="false" ht="12.75" hidden="false" customHeight="false" outlineLevel="0" collapsed="false">
      <c r="A843" s="58"/>
      <c r="B843" s="58"/>
      <c r="C843" s="59"/>
    </row>
    <row r="844" customFormat="false" ht="12.75" hidden="false" customHeight="false" outlineLevel="0" collapsed="false">
      <c r="A844" s="58"/>
      <c r="B844" s="58"/>
      <c r="C844" s="59"/>
    </row>
    <row r="845" customFormat="false" ht="12.75" hidden="false" customHeight="false" outlineLevel="0" collapsed="false">
      <c r="A845" s="58"/>
      <c r="B845" s="58"/>
      <c r="C845" s="59"/>
    </row>
    <row r="846" customFormat="false" ht="12.75" hidden="false" customHeight="false" outlineLevel="0" collapsed="false">
      <c r="A846" s="58"/>
      <c r="B846" s="58"/>
      <c r="C846" s="59"/>
    </row>
    <row r="847" customFormat="false" ht="12.75" hidden="false" customHeight="false" outlineLevel="0" collapsed="false">
      <c r="A847" s="58"/>
      <c r="B847" s="58"/>
      <c r="C847" s="59"/>
    </row>
    <row r="848" customFormat="false" ht="12.75" hidden="false" customHeight="false" outlineLevel="0" collapsed="false">
      <c r="A848" s="58"/>
      <c r="B848" s="58"/>
      <c r="C848" s="59"/>
    </row>
    <row r="849" customFormat="false" ht="12.75" hidden="false" customHeight="false" outlineLevel="0" collapsed="false">
      <c r="A849" s="58"/>
      <c r="B849" s="58"/>
      <c r="C849" s="59"/>
    </row>
    <row r="850" customFormat="false" ht="12.75" hidden="false" customHeight="false" outlineLevel="0" collapsed="false">
      <c r="A850" s="58"/>
      <c r="B850" s="58"/>
      <c r="C850" s="59"/>
    </row>
    <row r="851" customFormat="false" ht="12.75" hidden="false" customHeight="false" outlineLevel="0" collapsed="false">
      <c r="A851" s="58"/>
      <c r="B851" s="58"/>
      <c r="C851" s="59"/>
    </row>
    <row r="852" customFormat="false" ht="12.75" hidden="false" customHeight="false" outlineLevel="0" collapsed="false">
      <c r="A852" s="58"/>
      <c r="B852" s="58"/>
      <c r="C852" s="59"/>
    </row>
    <row r="853" customFormat="false" ht="12.75" hidden="false" customHeight="false" outlineLevel="0" collapsed="false">
      <c r="A853" s="58"/>
      <c r="B853" s="58"/>
      <c r="C853" s="59"/>
    </row>
    <row r="854" customFormat="false" ht="12.75" hidden="false" customHeight="false" outlineLevel="0" collapsed="false">
      <c r="A854" s="58"/>
      <c r="B854" s="58"/>
      <c r="C854" s="59"/>
    </row>
    <row r="855" customFormat="false" ht="12.75" hidden="false" customHeight="false" outlineLevel="0" collapsed="false">
      <c r="A855" s="58"/>
      <c r="B855" s="58"/>
      <c r="C855" s="59"/>
    </row>
    <row r="856" customFormat="false" ht="12.75" hidden="false" customHeight="false" outlineLevel="0" collapsed="false">
      <c r="A856" s="58"/>
      <c r="B856" s="58"/>
      <c r="C856" s="59"/>
    </row>
    <row r="857" customFormat="false" ht="12.75" hidden="false" customHeight="false" outlineLevel="0" collapsed="false">
      <c r="A857" s="58"/>
      <c r="B857" s="58"/>
      <c r="C857" s="59"/>
    </row>
    <row r="858" customFormat="false" ht="12.75" hidden="false" customHeight="false" outlineLevel="0" collapsed="false">
      <c r="A858" s="58"/>
      <c r="B858" s="58"/>
      <c r="C858" s="59"/>
    </row>
    <row r="859" customFormat="false" ht="12.75" hidden="false" customHeight="false" outlineLevel="0" collapsed="false">
      <c r="A859" s="58"/>
      <c r="B859" s="58"/>
      <c r="C859" s="59"/>
    </row>
    <row r="860" customFormat="false" ht="12.75" hidden="false" customHeight="false" outlineLevel="0" collapsed="false">
      <c r="A860" s="58"/>
      <c r="B860" s="58"/>
      <c r="C860" s="59"/>
    </row>
    <row r="861" customFormat="false" ht="12.75" hidden="false" customHeight="false" outlineLevel="0" collapsed="false">
      <c r="A861" s="58"/>
      <c r="B861" s="58"/>
      <c r="C861" s="59"/>
    </row>
    <row r="862" customFormat="false" ht="12.75" hidden="false" customHeight="false" outlineLevel="0" collapsed="false">
      <c r="A862" s="58"/>
      <c r="B862" s="58"/>
      <c r="C862" s="59"/>
    </row>
    <row r="863" customFormat="false" ht="12.75" hidden="false" customHeight="false" outlineLevel="0" collapsed="false">
      <c r="A863" s="58"/>
      <c r="B863" s="58"/>
      <c r="C863" s="59"/>
    </row>
    <row r="864" customFormat="false" ht="12.75" hidden="false" customHeight="false" outlineLevel="0" collapsed="false">
      <c r="A864" s="58"/>
      <c r="B864" s="58"/>
      <c r="C864" s="59"/>
    </row>
    <row r="865" customFormat="false" ht="12.75" hidden="false" customHeight="false" outlineLevel="0" collapsed="false">
      <c r="A865" s="58"/>
      <c r="B865" s="58"/>
      <c r="C865" s="59"/>
    </row>
    <row r="866" customFormat="false" ht="12.75" hidden="false" customHeight="false" outlineLevel="0" collapsed="false">
      <c r="A866" s="58"/>
      <c r="B866" s="58"/>
      <c r="C866" s="59"/>
    </row>
    <row r="867" customFormat="false" ht="12.75" hidden="false" customHeight="false" outlineLevel="0" collapsed="false">
      <c r="A867" s="58"/>
      <c r="B867" s="58"/>
      <c r="C867" s="59"/>
    </row>
    <row r="868" customFormat="false" ht="12.75" hidden="false" customHeight="false" outlineLevel="0" collapsed="false">
      <c r="A868" s="58"/>
      <c r="B868" s="58"/>
      <c r="C868" s="59"/>
    </row>
    <row r="869" customFormat="false" ht="12.75" hidden="false" customHeight="false" outlineLevel="0" collapsed="false">
      <c r="A869" s="58"/>
      <c r="B869" s="58"/>
      <c r="C869" s="59"/>
    </row>
    <row r="870" customFormat="false" ht="12.75" hidden="false" customHeight="false" outlineLevel="0" collapsed="false">
      <c r="A870" s="58"/>
      <c r="B870" s="58"/>
      <c r="C870" s="59"/>
    </row>
    <row r="871" customFormat="false" ht="12.75" hidden="false" customHeight="false" outlineLevel="0" collapsed="false">
      <c r="A871" s="58"/>
      <c r="B871" s="58"/>
      <c r="C871" s="59"/>
    </row>
    <row r="872" customFormat="false" ht="12.75" hidden="false" customHeight="false" outlineLevel="0" collapsed="false">
      <c r="A872" s="58"/>
      <c r="B872" s="58"/>
      <c r="C872" s="59"/>
    </row>
    <row r="873" customFormat="false" ht="12.75" hidden="false" customHeight="false" outlineLevel="0" collapsed="false">
      <c r="A873" s="58"/>
      <c r="B873" s="58"/>
      <c r="C873" s="59"/>
    </row>
    <row r="874" customFormat="false" ht="12.75" hidden="false" customHeight="false" outlineLevel="0" collapsed="false">
      <c r="A874" s="58"/>
      <c r="B874" s="58"/>
      <c r="C874" s="59"/>
    </row>
    <row r="875" customFormat="false" ht="12.75" hidden="false" customHeight="false" outlineLevel="0" collapsed="false">
      <c r="A875" s="58"/>
      <c r="B875" s="58"/>
      <c r="C875" s="59"/>
    </row>
    <row r="876" customFormat="false" ht="12.75" hidden="false" customHeight="false" outlineLevel="0" collapsed="false">
      <c r="A876" s="58"/>
      <c r="B876" s="58"/>
      <c r="C876" s="59"/>
    </row>
    <row r="877" customFormat="false" ht="12.75" hidden="false" customHeight="false" outlineLevel="0" collapsed="false">
      <c r="A877" s="58"/>
      <c r="B877" s="58"/>
      <c r="C877" s="59"/>
    </row>
    <row r="878" customFormat="false" ht="12.75" hidden="false" customHeight="false" outlineLevel="0" collapsed="false">
      <c r="A878" s="58"/>
      <c r="B878" s="58"/>
      <c r="C878" s="59"/>
    </row>
    <row r="879" customFormat="false" ht="12.75" hidden="false" customHeight="false" outlineLevel="0" collapsed="false">
      <c r="A879" s="58"/>
      <c r="B879" s="58"/>
      <c r="C879" s="59"/>
    </row>
    <row r="880" customFormat="false" ht="12.75" hidden="false" customHeight="false" outlineLevel="0" collapsed="false">
      <c r="A880" s="58"/>
      <c r="B880" s="58"/>
      <c r="C880" s="59"/>
    </row>
    <row r="881" customFormat="false" ht="12.75" hidden="false" customHeight="false" outlineLevel="0" collapsed="false">
      <c r="A881" s="58"/>
      <c r="B881" s="58"/>
      <c r="C881" s="59"/>
    </row>
    <row r="882" customFormat="false" ht="12.75" hidden="false" customHeight="false" outlineLevel="0" collapsed="false">
      <c r="A882" s="58"/>
      <c r="B882" s="58"/>
      <c r="C882" s="59"/>
    </row>
    <row r="883" customFormat="false" ht="12.75" hidden="false" customHeight="false" outlineLevel="0" collapsed="false">
      <c r="A883" s="58"/>
      <c r="B883" s="58"/>
      <c r="C883" s="59"/>
    </row>
    <row r="884" customFormat="false" ht="12.75" hidden="false" customHeight="false" outlineLevel="0" collapsed="false">
      <c r="A884" s="58"/>
      <c r="B884" s="58"/>
      <c r="C884" s="59"/>
    </row>
    <row r="885" customFormat="false" ht="12.75" hidden="false" customHeight="false" outlineLevel="0" collapsed="false">
      <c r="A885" s="58"/>
      <c r="B885" s="58"/>
      <c r="C885" s="59"/>
    </row>
    <row r="886" customFormat="false" ht="12.75" hidden="false" customHeight="false" outlineLevel="0" collapsed="false">
      <c r="A886" s="58"/>
      <c r="B886" s="58"/>
      <c r="C886" s="59"/>
    </row>
    <row r="887" customFormat="false" ht="12.75" hidden="false" customHeight="false" outlineLevel="0" collapsed="false">
      <c r="A887" s="58"/>
      <c r="B887" s="58"/>
      <c r="C887" s="59"/>
    </row>
    <row r="888" customFormat="false" ht="12.75" hidden="false" customHeight="false" outlineLevel="0" collapsed="false">
      <c r="A888" s="58"/>
      <c r="B888" s="58"/>
      <c r="C888" s="59"/>
    </row>
    <row r="889" customFormat="false" ht="12.75" hidden="false" customHeight="false" outlineLevel="0" collapsed="false">
      <c r="A889" s="58"/>
      <c r="B889" s="58"/>
      <c r="C889" s="59"/>
    </row>
    <row r="890" customFormat="false" ht="12.75" hidden="false" customHeight="false" outlineLevel="0" collapsed="false">
      <c r="A890" s="58"/>
      <c r="B890" s="58"/>
      <c r="C890" s="59"/>
    </row>
    <row r="891" customFormat="false" ht="12.75" hidden="false" customHeight="false" outlineLevel="0" collapsed="false">
      <c r="A891" s="58"/>
      <c r="B891" s="58"/>
      <c r="C891" s="59"/>
    </row>
    <row r="892" customFormat="false" ht="12.75" hidden="false" customHeight="false" outlineLevel="0" collapsed="false">
      <c r="A892" s="58"/>
      <c r="B892" s="58"/>
      <c r="C892" s="59"/>
    </row>
    <row r="893" customFormat="false" ht="12.75" hidden="false" customHeight="false" outlineLevel="0" collapsed="false">
      <c r="A893" s="58"/>
      <c r="B893" s="58"/>
      <c r="C893" s="59"/>
    </row>
    <row r="894" customFormat="false" ht="12.75" hidden="false" customHeight="false" outlineLevel="0" collapsed="false">
      <c r="A894" s="58"/>
      <c r="B894" s="58"/>
      <c r="C894" s="59"/>
    </row>
    <row r="895" customFormat="false" ht="12.75" hidden="false" customHeight="false" outlineLevel="0" collapsed="false">
      <c r="A895" s="58"/>
      <c r="B895" s="58"/>
      <c r="C895" s="59"/>
    </row>
    <row r="896" customFormat="false" ht="12.75" hidden="false" customHeight="false" outlineLevel="0" collapsed="false">
      <c r="A896" s="58"/>
      <c r="B896" s="58"/>
      <c r="C896" s="59"/>
    </row>
    <row r="897" customFormat="false" ht="12.75" hidden="false" customHeight="false" outlineLevel="0" collapsed="false">
      <c r="A897" s="58"/>
      <c r="B897" s="58"/>
      <c r="C897" s="59"/>
    </row>
    <row r="898" customFormat="false" ht="12.75" hidden="false" customHeight="false" outlineLevel="0" collapsed="false">
      <c r="A898" s="58"/>
      <c r="B898" s="58"/>
      <c r="C898" s="59"/>
    </row>
    <row r="899" customFormat="false" ht="12.75" hidden="false" customHeight="false" outlineLevel="0" collapsed="false">
      <c r="A899" s="58"/>
      <c r="B899" s="58"/>
      <c r="C899" s="59"/>
    </row>
    <row r="900" customFormat="false" ht="12.75" hidden="false" customHeight="false" outlineLevel="0" collapsed="false">
      <c r="A900" s="58"/>
      <c r="B900" s="58"/>
      <c r="C900" s="59"/>
    </row>
    <row r="901" customFormat="false" ht="12.75" hidden="false" customHeight="false" outlineLevel="0" collapsed="false">
      <c r="A901" s="58"/>
      <c r="B901" s="58"/>
      <c r="C901" s="59"/>
    </row>
    <row r="902" customFormat="false" ht="12.75" hidden="false" customHeight="false" outlineLevel="0" collapsed="false">
      <c r="A902" s="58"/>
      <c r="B902" s="58"/>
      <c r="C902" s="59"/>
    </row>
    <row r="903" customFormat="false" ht="12.75" hidden="false" customHeight="false" outlineLevel="0" collapsed="false">
      <c r="A903" s="58"/>
      <c r="B903" s="58"/>
      <c r="C903" s="59"/>
    </row>
    <row r="904" customFormat="false" ht="12.75" hidden="false" customHeight="false" outlineLevel="0" collapsed="false">
      <c r="A904" s="58"/>
      <c r="B904" s="58"/>
      <c r="C904" s="59"/>
    </row>
    <row r="905" customFormat="false" ht="12.75" hidden="false" customHeight="false" outlineLevel="0" collapsed="false">
      <c r="A905" s="58"/>
      <c r="B905" s="58"/>
      <c r="C905" s="59"/>
    </row>
    <row r="906" customFormat="false" ht="12.75" hidden="false" customHeight="false" outlineLevel="0" collapsed="false">
      <c r="A906" s="58"/>
      <c r="B906" s="58"/>
      <c r="C906" s="59"/>
    </row>
    <row r="907" customFormat="false" ht="12.75" hidden="false" customHeight="false" outlineLevel="0" collapsed="false">
      <c r="A907" s="58"/>
      <c r="B907" s="58"/>
      <c r="C907" s="59"/>
    </row>
    <row r="908" customFormat="false" ht="12.75" hidden="false" customHeight="false" outlineLevel="0" collapsed="false">
      <c r="A908" s="58"/>
      <c r="B908" s="58"/>
      <c r="C908" s="59"/>
    </row>
    <row r="909" customFormat="false" ht="12.75" hidden="false" customHeight="false" outlineLevel="0" collapsed="false">
      <c r="A909" s="58"/>
      <c r="B909" s="58"/>
      <c r="C909" s="59"/>
    </row>
    <row r="910" customFormat="false" ht="12.75" hidden="false" customHeight="false" outlineLevel="0" collapsed="false">
      <c r="A910" s="58"/>
      <c r="B910" s="58"/>
      <c r="C910" s="59"/>
    </row>
    <row r="911" customFormat="false" ht="12.75" hidden="false" customHeight="false" outlineLevel="0" collapsed="false">
      <c r="A911" s="58"/>
      <c r="B911" s="58"/>
      <c r="C911" s="59"/>
    </row>
    <row r="912" customFormat="false" ht="12.75" hidden="false" customHeight="false" outlineLevel="0" collapsed="false">
      <c r="A912" s="58"/>
      <c r="B912" s="58"/>
      <c r="C912" s="59"/>
    </row>
    <row r="913" customFormat="false" ht="12.75" hidden="false" customHeight="false" outlineLevel="0" collapsed="false">
      <c r="A913" s="58"/>
      <c r="B913" s="58"/>
      <c r="C913" s="59"/>
    </row>
    <row r="914" customFormat="false" ht="12.75" hidden="false" customHeight="false" outlineLevel="0" collapsed="false">
      <c r="A914" s="58"/>
      <c r="B914" s="58"/>
      <c r="C914" s="59"/>
    </row>
    <row r="915" customFormat="false" ht="12.75" hidden="false" customHeight="false" outlineLevel="0" collapsed="false">
      <c r="A915" s="58"/>
      <c r="B915" s="58"/>
      <c r="C915" s="59"/>
    </row>
    <row r="916" customFormat="false" ht="12.75" hidden="false" customHeight="false" outlineLevel="0" collapsed="false">
      <c r="A916" s="58"/>
      <c r="B916" s="58"/>
      <c r="C916" s="59"/>
    </row>
    <row r="917" customFormat="false" ht="12.75" hidden="false" customHeight="false" outlineLevel="0" collapsed="false">
      <c r="A917" s="58"/>
      <c r="B917" s="58"/>
      <c r="C917" s="59"/>
    </row>
    <row r="918" customFormat="false" ht="12.75" hidden="false" customHeight="false" outlineLevel="0" collapsed="false">
      <c r="A918" s="58"/>
      <c r="B918" s="58"/>
      <c r="C918" s="59"/>
    </row>
    <row r="919" customFormat="false" ht="12.75" hidden="false" customHeight="false" outlineLevel="0" collapsed="false">
      <c r="A919" s="58"/>
      <c r="B919" s="58"/>
      <c r="C919" s="59"/>
    </row>
    <row r="920" customFormat="false" ht="12.75" hidden="false" customHeight="false" outlineLevel="0" collapsed="false">
      <c r="A920" s="58"/>
      <c r="B920" s="58"/>
      <c r="C920" s="59"/>
    </row>
    <row r="921" customFormat="false" ht="12.75" hidden="false" customHeight="false" outlineLevel="0" collapsed="false">
      <c r="A921" s="58"/>
      <c r="B921" s="58"/>
      <c r="C921" s="59"/>
    </row>
    <row r="922" customFormat="false" ht="12.75" hidden="false" customHeight="false" outlineLevel="0" collapsed="false">
      <c r="A922" s="58"/>
      <c r="B922" s="58"/>
      <c r="C922" s="59"/>
    </row>
    <row r="923" customFormat="false" ht="12.75" hidden="false" customHeight="false" outlineLevel="0" collapsed="false">
      <c r="A923" s="58"/>
      <c r="B923" s="58"/>
      <c r="C923" s="59"/>
    </row>
    <row r="924" customFormat="false" ht="12.75" hidden="false" customHeight="false" outlineLevel="0" collapsed="false">
      <c r="A924" s="58"/>
      <c r="B924" s="58"/>
      <c r="C924" s="59"/>
    </row>
    <row r="925" customFormat="false" ht="12.75" hidden="false" customHeight="false" outlineLevel="0" collapsed="false">
      <c r="A925" s="58"/>
      <c r="B925" s="58"/>
      <c r="C925" s="59"/>
    </row>
    <row r="926" customFormat="false" ht="12.75" hidden="false" customHeight="false" outlineLevel="0" collapsed="false">
      <c r="A926" s="58"/>
      <c r="B926" s="58"/>
      <c r="C926" s="59"/>
    </row>
    <row r="927" customFormat="false" ht="12.75" hidden="false" customHeight="false" outlineLevel="0" collapsed="false">
      <c r="A927" s="58"/>
      <c r="B927" s="58"/>
      <c r="C927" s="59"/>
    </row>
    <row r="928" customFormat="false" ht="12.75" hidden="false" customHeight="false" outlineLevel="0" collapsed="false">
      <c r="A928" s="58"/>
      <c r="B928" s="58"/>
      <c r="C928" s="59"/>
    </row>
    <row r="929" customFormat="false" ht="12.75" hidden="false" customHeight="false" outlineLevel="0" collapsed="false">
      <c r="A929" s="58"/>
      <c r="B929" s="58"/>
      <c r="C929" s="59"/>
    </row>
    <row r="930" customFormat="false" ht="12.75" hidden="false" customHeight="false" outlineLevel="0" collapsed="false">
      <c r="A930" s="58"/>
      <c r="B930" s="58"/>
      <c r="C930" s="59"/>
    </row>
    <row r="931" customFormat="false" ht="12.75" hidden="false" customHeight="false" outlineLevel="0" collapsed="false">
      <c r="A931" s="58"/>
      <c r="B931" s="58"/>
      <c r="C931" s="59"/>
    </row>
    <row r="932" customFormat="false" ht="12.75" hidden="false" customHeight="false" outlineLevel="0" collapsed="false">
      <c r="A932" s="58"/>
      <c r="B932" s="58"/>
      <c r="C932" s="59"/>
    </row>
    <row r="933" customFormat="false" ht="12.75" hidden="false" customHeight="false" outlineLevel="0" collapsed="false">
      <c r="A933" s="58"/>
      <c r="B933" s="58"/>
      <c r="C933" s="59"/>
    </row>
    <row r="934" customFormat="false" ht="12.75" hidden="false" customHeight="false" outlineLevel="0" collapsed="false">
      <c r="A934" s="58"/>
      <c r="B934" s="58"/>
      <c r="C934" s="59"/>
    </row>
    <row r="935" customFormat="false" ht="12.75" hidden="false" customHeight="false" outlineLevel="0" collapsed="false">
      <c r="A935" s="58"/>
      <c r="B935" s="58"/>
      <c r="C935" s="59"/>
    </row>
    <row r="936" customFormat="false" ht="12.75" hidden="false" customHeight="false" outlineLevel="0" collapsed="false">
      <c r="A936" s="58"/>
      <c r="B936" s="58"/>
      <c r="C936" s="59"/>
    </row>
    <row r="937" customFormat="false" ht="12.75" hidden="false" customHeight="false" outlineLevel="0" collapsed="false">
      <c r="A937" s="58"/>
      <c r="B937" s="58"/>
      <c r="C937" s="59"/>
    </row>
    <row r="938" customFormat="false" ht="12.75" hidden="false" customHeight="false" outlineLevel="0" collapsed="false">
      <c r="A938" s="58"/>
      <c r="B938" s="58"/>
      <c r="C938" s="59"/>
    </row>
    <row r="939" customFormat="false" ht="12.75" hidden="false" customHeight="false" outlineLevel="0" collapsed="false">
      <c r="A939" s="58"/>
      <c r="B939" s="58"/>
      <c r="C939" s="59"/>
    </row>
    <row r="940" customFormat="false" ht="12.75" hidden="false" customHeight="false" outlineLevel="0" collapsed="false">
      <c r="A940" s="58"/>
      <c r="B940" s="58"/>
      <c r="C940" s="59"/>
    </row>
    <row r="941" customFormat="false" ht="12.75" hidden="false" customHeight="false" outlineLevel="0" collapsed="false">
      <c r="A941" s="58"/>
      <c r="B941" s="58"/>
      <c r="C941" s="59"/>
    </row>
    <row r="942" customFormat="false" ht="12.75" hidden="false" customHeight="false" outlineLevel="0" collapsed="false">
      <c r="A942" s="58"/>
      <c r="B942" s="58"/>
      <c r="C942" s="59"/>
    </row>
    <row r="943" customFormat="false" ht="12.75" hidden="false" customHeight="false" outlineLevel="0" collapsed="false">
      <c r="A943" s="58"/>
      <c r="B943" s="58"/>
      <c r="C943" s="59"/>
    </row>
    <row r="944" customFormat="false" ht="12.75" hidden="false" customHeight="false" outlineLevel="0" collapsed="false">
      <c r="A944" s="58"/>
      <c r="B944" s="58"/>
      <c r="C944" s="59"/>
    </row>
    <row r="945" customFormat="false" ht="12.75" hidden="false" customHeight="false" outlineLevel="0" collapsed="false">
      <c r="A945" s="58"/>
      <c r="B945" s="58"/>
      <c r="C945" s="59"/>
    </row>
    <row r="946" customFormat="false" ht="12.75" hidden="false" customHeight="false" outlineLevel="0" collapsed="false">
      <c r="A946" s="58"/>
      <c r="B946" s="58"/>
      <c r="C946" s="59"/>
    </row>
    <row r="947" customFormat="false" ht="12.75" hidden="false" customHeight="false" outlineLevel="0" collapsed="false">
      <c r="A947" s="58"/>
      <c r="B947" s="58"/>
      <c r="C947" s="59"/>
    </row>
    <row r="948" customFormat="false" ht="12.75" hidden="false" customHeight="false" outlineLevel="0" collapsed="false">
      <c r="A948" s="58"/>
      <c r="B948" s="58"/>
      <c r="C948" s="59"/>
    </row>
    <row r="949" customFormat="false" ht="12.75" hidden="false" customHeight="false" outlineLevel="0" collapsed="false">
      <c r="A949" s="58"/>
      <c r="B949" s="58"/>
      <c r="C949" s="59"/>
    </row>
    <row r="950" customFormat="false" ht="12.75" hidden="false" customHeight="false" outlineLevel="0" collapsed="false">
      <c r="A950" s="58"/>
      <c r="B950" s="58"/>
      <c r="C950" s="59"/>
    </row>
    <row r="951" customFormat="false" ht="12.75" hidden="false" customHeight="false" outlineLevel="0" collapsed="false">
      <c r="A951" s="58"/>
      <c r="B951" s="58"/>
      <c r="C951" s="59"/>
    </row>
    <row r="952" customFormat="false" ht="12.75" hidden="false" customHeight="false" outlineLevel="0" collapsed="false">
      <c r="A952" s="58"/>
      <c r="B952" s="58"/>
      <c r="C952" s="59"/>
    </row>
    <row r="953" customFormat="false" ht="12.75" hidden="false" customHeight="false" outlineLevel="0" collapsed="false">
      <c r="A953" s="58"/>
      <c r="B953" s="58"/>
      <c r="C953" s="59"/>
    </row>
    <row r="954" customFormat="false" ht="12.75" hidden="false" customHeight="false" outlineLevel="0" collapsed="false">
      <c r="A954" s="58"/>
      <c r="B954" s="58"/>
      <c r="C954" s="59"/>
    </row>
    <row r="955" customFormat="false" ht="12.75" hidden="false" customHeight="false" outlineLevel="0" collapsed="false">
      <c r="A955" s="58"/>
      <c r="B955" s="58"/>
      <c r="C955" s="59"/>
    </row>
    <row r="956" customFormat="false" ht="12.75" hidden="false" customHeight="false" outlineLevel="0" collapsed="false">
      <c r="A956" s="58"/>
      <c r="B956" s="58"/>
      <c r="C956" s="59"/>
    </row>
    <row r="957" customFormat="false" ht="12.75" hidden="false" customHeight="false" outlineLevel="0" collapsed="false">
      <c r="A957" s="58"/>
      <c r="B957" s="58"/>
      <c r="C957" s="59"/>
    </row>
    <row r="958" customFormat="false" ht="12.75" hidden="false" customHeight="false" outlineLevel="0" collapsed="false">
      <c r="A958" s="58"/>
      <c r="B958" s="58"/>
      <c r="C958" s="59"/>
    </row>
    <row r="959" customFormat="false" ht="12.75" hidden="false" customHeight="false" outlineLevel="0" collapsed="false">
      <c r="A959" s="58"/>
      <c r="B959" s="58"/>
      <c r="C959" s="59"/>
    </row>
    <row r="960" customFormat="false" ht="12.75" hidden="false" customHeight="false" outlineLevel="0" collapsed="false">
      <c r="A960" s="58"/>
      <c r="B960" s="58"/>
      <c r="C960" s="59"/>
    </row>
    <row r="961" customFormat="false" ht="12.75" hidden="false" customHeight="false" outlineLevel="0" collapsed="false">
      <c r="A961" s="58"/>
      <c r="B961" s="58"/>
      <c r="C961" s="59"/>
    </row>
    <row r="962" customFormat="false" ht="12.75" hidden="false" customHeight="false" outlineLevel="0" collapsed="false">
      <c r="A962" s="58"/>
      <c r="B962" s="58"/>
      <c r="C962" s="59"/>
    </row>
    <row r="963" customFormat="false" ht="12.75" hidden="false" customHeight="false" outlineLevel="0" collapsed="false">
      <c r="A963" s="58"/>
      <c r="B963" s="58"/>
      <c r="C963" s="59"/>
    </row>
    <row r="964" customFormat="false" ht="12.75" hidden="false" customHeight="false" outlineLevel="0" collapsed="false">
      <c r="A964" s="58"/>
      <c r="B964" s="58"/>
      <c r="C964" s="59"/>
    </row>
    <row r="965" customFormat="false" ht="12.75" hidden="false" customHeight="false" outlineLevel="0" collapsed="false">
      <c r="A965" s="58"/>
      <c r="B965" s="58"/>
      <c r="C965" s="59"/>
    </row>
    <row r="966" customFormat="false" ht="12.75" hidden="false" customHeight="false" outlineLevel="0" collapsed="false">
      <c r="A966" s="58"/>
      <c r="B966" s="58"/>
      <c r="C966" s="59"/>
    </row>
    <row r="967" customFormat="false" ht="12.75" hidden="false" customHeight="false" outlineLevel="0" collapsed="false">
      <c r="A967" s="58"/>
      <c r="B967" s="58"/>
      <c r="C967" s="59"/>
    </row>
    <row r="968" customFormat="false" ht="12.75" hidden="false" customHeight="false" outlineLevel="0" collapsed="false">
      <c r="A968" s="58"/>
      <c r="B968" s="58"/>
      <c r="C968" s="59"/>
    </row>
    <row r="969" customFormat="false" ht="12.75" hidden="false" customHeight="false" outlineLevel="0" collapsed="false">
      <c r="A969" s="58"/>
      <c r="B969" s="58"/>
      <c r="C969" s="59"/>
    </row>
    <row r="970" customFormat="false" ht="12.75" hidden="false" customHeight="false" outlineLevel="0" collapsed="false">
      <c r="A970" s="58"/>
      <c r="B970" s="58"/>
      <c r="C970" s="59"/>
    </row>
    <row r="971" customFormat="false" ht="12.75" hidden="false" customHeight="false" outlineLevel="0" collapsed="false">
      <c r="A971" s="58"/>
      <c r="B971" s="58"/>
      <c r="C971" s="59"/>
    </row>
    <row r="972" customFormat="false" ht="12.75" hidden="false" customHeight="false" outlineLevel="0" collapsed="false">
      <c r="A972" s="58"/>
      <c r="B972" s="58"/>
      <c r="C972" s="59"/>
    </row>
    <row r="973" customFormat="false" ht="12.75" hidden="false" customHeight="false" outlineLevel="0" collapsed="false">
      <c r="A973" s="58"/>
      <c r="B973" s="58"/>
      <c r="C973" s="59"/>
    </row>
    <row r="974" customFormat="false" ht="12.75" hidden="false" customHeight="false" outlineLevel="0" collapsed="false">
      <c r="A974" s="58"/>
      <c r="B974" s="58"/>
      <c r="C974" s="59"/>
    </row>
    <row r="975" customFormat="false" ht="12.75" hidden="false" customHeight="false" outlineLevel="0" collapsed="false">
      <c r="A975" s="58"/>
      <c r="B975" s="58"/>
      <c r="C975" s="59"/>
    </row>
    <row r="976" customFormat="false" ht="12.75" hidden="false" customHeight="false" outlineLevel="0" collapsed="false">
      <c r="A976" s="58"/>
      <c r="B976" s="58"/>
      <c r="C976" s="59"/>
    </row>
    <row r="977" customFormat="false" ht="12.75" hidden="false" customHeight="false" outlineLevel="0" collapsed="false">
      <c r="A977" s="58"/>
      <c r="B977" s="58"/>
      <c r="C977" s="59"/>
    </row>
    <row r="978" customFormat="false" ht="12.75" hidden="false" customHeight="false" outlineLevel="0" collapsed="false">
      <c r="A978" s="58"/>
      <c r="B978" s="58"/>
      <c r="C978" s="59"/>
    </row>
    <row r="979" customFormat="false" ht="12.75" hidden="false" customHeight="false" outlineLevel="0" collapsed="false">
      <c r="A979" s="58"/>
      <c r="B979" s="58"/>
      <c r="C979" s="59"/>
    </row>
    <row r="980" customFormat="false" ht="12.75" hidden="false" customHeight="false" outlineLevel="0" collapsed="false">
      <c r="A980" s="58"/>
      <c r="B980" s="58"/>
      <c r="C980" s="59"/>
    </row>
    <row r="981" customFormat="false" ht="12.75" hidden="false" customHeight="false" outlineLevel="0" collapsed="false">
      <c r="A981" s="58"/>
      <c r="B981" s="58"/>
      <c r="C981" s="59"/>
    </row>
    <row r="982" customFormat="false" ht="12.75" hidden="false" customHeight="false" outlineLevel="0" collapsed="false">
      <c r="A982" s="58"/>
      <c r="B982" s="58"/>
      <c r="C982" s="59"/>
    </row>
    <row r="983" customFormat="false" ht="12.75" hidden="false" customHeight="false" outlineLevel="0" collapsed="false">
      <c r="A983" s="58"/>
      <c r="B983" s="58"/>
      <c r="C983" s="59"/>
    </row>
    <row r="984" customFormat="false" ht="12.75" hidden="false" customHeight="false" outlineLevel="0" collapsed="false">
      <c r="A984" s="58"/>
      <c r="B984" s="58"/>
      <c r="C984" s="59"/>
    </row>
    <row r="985" customFormat="false" ht="12.75" hidden="false" customHeight="false" outlineLevel="0" collapsed="false">
      <c r="A985" s="58"/>
      <c r="B985" s="58"/>
      <c r="C985" s="59"/>
    </row>
    <row r="986" customFormat="false" ht="12.75" hidden="false" customHeight="false" outlineLevel="0" collapsed="false">
      <c r="A986" s="58"/>
      <c r="B986" s="58"/>
      <c r="C986" s="59"/>
    </row>
    <row r="987" customFormat="false" ht="12.75" hidden="false" customHeight="false" outlineLevel="0" collapsed="false">
      <c r="A987" s="58"/>
      <c r="B987" s="58"/>
      <c r="C987" s="59"/>
    </row>
    <row r="988" customFormat="false" ht="12.75" hidden="false" customHeight="false" outlineLevel="0" collapsed="false">
      <c r="A988" s="58"/>
      <c r="B988" s="58"/>
      <c r="C988" s="59"/>
    </row>
    <row r="989" customFormat="false" ht="12.75" hidden="false" customHeight="false" outlineLevel="0" collapsed="false">
      <c r="A989" s="58"/>
      <c r="B989" s="58"/>
      <c r="C989" s="59"/>
    </row>
    <row r="990" customFormat="false" ht="12.75" hidden="false" customHeight="false" outlineLevel="0" collapsed="false">
      <c r="A990" s="58"/>
      <c r="B990" s="58"/>
      <c r="C990" s="59"/>
    </row>
    <row r="991" customFormat="false" ht="12.75" hidden="false" customHeight="false" outlineLevel="0" collapsed="false">
      <c r="A991" s="58"/>
      <c r="B991" s="58"/>
      <c r="C991" s="59"/>
    </row>
    <row r="992" customFormat="false" ht="12.75" hidden="false" customHeight="false" outlineLevel="0" collapsed="false">
      <c r="A992" s="58"/>
      <c r="B992" s="58"/>
      <c r="C992" s="59"/>
    </row>
    <row r="993" customFormat="false" ht="12.75" hidden="false" customHeight="false" outlineLevel="0" collapsed="false">
      <c r="A993" s="58"/>
      <c r="B993" s="58"/>
      <c r="C993" s="59"/>
    </row>
    <row r="994" customFormat="false" ht="12.75" hidden="false" customHeight="false" outlineLevel="0" collapsed="false">
      <c r="A994" s="58"/>
      <c r="B994" s="58"/>
      <c r="C994" s="59"/>
    </row>
    <row r="995" customFormat="false" ht="12.75" hidden="false" customHeight="false" outlineLevel="0" collapsed="false">
      <c r="A995" s="58"/>
      <c r="B995" s="58"/>
      <c r="C995" s="59"/>
    </row>
    <row r="996" customFormat="false" ht="12.75" hidden="false" customHeight="false" outlineLevel="0" collapsed="false">
      <c r="A996" s="58"/>
      <c r="B996" s="58"/>
      <c r="C996" s="59"/>
    </row>
    <row r="997" customFormat="false" ht="12.75" hidden="false" customHeight="false" outlineLevel="0" collapsed="false">
      <c r="A997" s="58"/>
      <c r="B997" s="58"/>
      <c r="C997" s="59"/>
    </row>
    <row r="998" customFormat="false" ht="12.75" hidden="false" customHeight="false" outlineLevel="0" collapsed="false">
      <c r="A998" s="58"/>
      <c r="B998" s="58"/>
      <c r="C998" s="59"/>
    </row>
    <row r="999" customFormat="false" ht="12.75" hidden="false" customHeight="false" outlineLevel="0" collapsed="false">
      <c r="A999" s="58"/>
      <c r="B999" s="58"/>
      <c r="C999" s="59"/>
    </row>
    <row r="1000" customFormat="false" ht="12.75" hidden="false" customHeight="false" outlineLevel="0" collapsed="false">
      <c r="A1000" s="58"/>
      <c r="B1000" s="58"/>
      <c r="C1000" s="59"/>
    </row>
    <row r="1001" customFormat="false" ht="12.75" hidden="false" customHeight="false" outlineLevel="0" collapsed="false">
      <c r="A1001" s="58"/>
      <c r="B1001" s="58"/>
      <c r="C1001" s="59"/>
    </row>
    <row r="1002" customFormat="false" ht="12.75" hidden="false" customHeight="false" outlineLevel="0" collapsed="false">
      <c r="A1002" s="58"/>
      <c r="B1002" s="58"/>
      <c r="C1002" s="59"/>
    </row>
    <row r="1003" customFormat="false" ht="12.75" hidden="false" customHeight="false" outlineLevel="0" collapsed="false">
      <c r="A1003" s="58"/>
      <c r="B1003" s="58"/>
      <c r="C1003" s="59"/>
    </row>
    <row r="1004" customFormat="false" ht="12.75" hidden="false" customHeight="false" outlineLevel="0" collapsed="false">
      <c r="A1004" s="58"/>
      <c r="B1004" s="58"/>
      <c r="C1004" s="59"/>
    </row>
    <row r="1005" customFormat="false" ht="12.75" hidden="false" customHeight="false" outlineLevel="0" collapsed="false">
      <c r="A1005" s="58"/>
      <c r="B1005" s="58"/>
      <c r="C1005" s="59"/>
    </row>
    <row r="1006" customFormat="false" ht="12.75" hidden="false" customHeight="false" outlineLevel="0" collapsed="false">
      <c r="A1006" s="58"/>
      <c r="B1006" s="58"/>
      <c r="C1006" s="59"/>
    </row>
    <row r="1007" customFormat="false" ht="12.75" hidden="false" customHeight="false" outlineLevel="0" collapsed="false">
      <c r="A1007" s="58"/>
      <c r="B1007" s="58"/>
      <c r="C1007" s="59"/>
    </row>
    <row r="1008" customFormat="false" ht="12.75" hidden="false" customHeight="false" outlineLevel="0" collapsed="false">
      <c r="A1008" s="58"/>
      <c r="B1008" s="58"/>
      <c r="C1008" s="59"/>
    </row>
    <row r="1009" customFormat="false" ht="12.75" hidden="false" customHeight="false" outlineLevel="0" collapsed="false">
      <c r="A1009" s="58"/>
      <c r="B1009" s="58"/>
      <c r="C1009" s="59"/>
    </row>
    <row r="1010" customFormat="false" ht="12.75" hidden="false" customHeight="false" outlineLevel="0" collapsed="false">
      <c r="A1010" s="58"/>
      <c r="B1010" s="58"/>
      <c r="C1010" s="59"/>
    </row>
    <row r="1011" customFormat="false" ht="12.75" hidden="false" customHeight="false" outlineLevel="0" collapsed="false">
      <c r="A1011" s="58"/>
      <c r="B1011" s="58"/>
      <c r="C1011" s="59"/>
    </row>
    <row r="1012" customFormat="false" ht="12.75" hidden="false" customHeight="false" outlineLevel="0" collapsed="false">
      <c r="A1012" s="58"/>
      <c r="B1012" s="58"/>
      <c r="C1012" s="59"/>
    </row>
    <row r="1013" customFormat="false" ht="12.75" hidden="false" customHeight="false" outlineLevel="0" collapsed="false">
      <c r="A1013" s="58"/>
      <c r="B1013" s="58"/>
      <c r="C1013" s="59"/>
    </row>
    <row r="1014" customFormat="false" ht="12.75" hidden="false" customHeight="false" outlineLevel="0" collapsed="false">
      <c r="A1014" s="58"/>
      <c r="B1014" s="58"/>
      <c r="C1014" s="59"/>
    </row>
    <row r="1015" customFormat="false" ht="12.75" hidden="false" customHeight="false" outlineLevel="0" collapsed="false">
      <c r="A1015" s="58"/>
      <c r="B1015" s="58"/>
      <c r="C1015" s="59"/>
    </row>
    <row r="1016" customFormat="false" ht="12.75" hidden="false" customHeight="false" outlineLevel="0" collapsed="false">
      <c r="A1016" s="58"/>
      <c r="B1016" s="58"/>
      <c r="C1016" s="59"/>
    </row>
    <row r="1017" customFormat="false" ht="12.75" hidden="false" customHeight="false" outlineLevel="0" collapsed="false">
      <c r="A1017" s="58"/>
      <c r="B1017" s="58"/>
      <c r="C1017" s="59"/>
    </row>
    <row r="1018" customFormat="false" ht="12.75" hidden="false" customHeight="false" outlineLevel="0" collapsed="false">
      <c r="A1018" s="58"/>
      <c r="B1018" s="58"/>
      <c r="C1018" s="59"/>
    </row>
    <row r="1019" customFormat="false" ht="12.75" hidden="false" customHeight="false" outlineLevel="0" collapsed="false">
      <c r="A1019" s="58"/>
      <c r="B1019" s="58"/>
      <c r="C1019" s="59"/>
    </row>
    <row r="1020" customFormat="false" ht="12.75" hidden="false" customHeight="false" outlineLevel="0" collapsed="false">
      <c r="A1020" s="58"/>
      <c r="B1020" s="58"/>
      <c r="C1020" s="59"/>
    </row>
    <row r="1021" customFormat="false" ht="12.75" hidden="false" customHeight="false" outlineLevel="0" collapsed="false">
      <c r="A1021" s="58"/>
      <c r="B1021" s="58"/>
      <c r="C1021" s="59"/>
    </row>
    <row r="1022" customFormat="false" ht="12.75" hidden="false" customHeight="false" outlineLevel="0" collapsed="false">
      <c r="A1022" s="58"/>
      <c r="B1022" s="58"/>
      <c r="C1022" s="59"/>
    </row>
    <row r="1023" customFormat="false" ht="12.75" hidden="false" customHeight="false" outlineLevel="0" collapsed="false">
      <c r="A1023" s="58"/>
      <c r="B1023" s="58"/>
      <c r="C1023" s="59"/>
    </row>
    <row r="1024" customFormat="false" ht="12.75" hidden="false" customHeight="false" outlineLevel="0" collapsed="false">
      <c r="A1024" s="58"/>
      <c r="B1024" s="58"/>
      <c r="C1024" s="59"/>
    </row>
    <row r="1025" customFormat="false" ht="12.75" hidden="false" customHeight="false" outlineLevel="0" collapsed="false">
      <c r="A1025" s="58"/>
      <c r="B1025" s="58"/>
      <c r="C1025" s="59"/>
    </row>
  </sheetData>
  <autoFilter ref="A19:C185"/>
  <mergeCells count="6">
    <mergeCell ref="A13:E13"/>
    <mergeCell ref="A14:E14"/>
    <mergeCell ref="A17:A18"/>
    <mergeCell ref="B17:B18"/>
    <mergeCell ref="C17:E17"/>
    <mergeCell ref="A185:B185"/>
  </mergeCells>
  <printOptions headings="false" gridLines="false" gridLinesSet="true" horizontalCentered="false" verticalCentered="false"/>
  <pageMargins left="0.433333333333333" right="0.433333333333333" top="0.590277777777778" bottom="0.196527777777778" header="0" footer="0.511811023622047"/>
  <pageSetup paperSize="9" scale="100" fitToWidth="1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&amp;R&amp;P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536</TotalTime>
  <Application>LibreOffice/7.6.7.2$Linux_X86_64 LibreOffice_project/60$Build-2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2024-10-24T04:07:29Z</cp:lastPrinted>
  <dcterms:modified xsi:type="dcterms:W3CDTF">2025-02-11T12:51:44Z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